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3440" activeTab="0"/>
  </bookViews>
  <sheets>
    <sheet name="HTML" sheetId="1" r:id="rId1"/>
    <sheet name="Column desc." sheetId="2" r:id="rId2"/>
    <sheet name="Plan" sheetId="3" r:id="rId3"/>
  </sheets>
  <definedNames/>
  <calcPr fullCalcOnLoad="1"/>
</workbook>
</file>

<file path=xl/sharedStrings.xml><?xml version="1.0" encoding="utf-8"?>
<sst xmlns="http://schemas.openxmlformats.org/spreadsheetml/2006/main" count="644" uniqueCount="359">
  <si>
    <t>Avg</t>
  </si>
  <si>
    <t>Day</t>
  </si>
  <si>
    <t>Destination</t>
  </si>
  <si>
    <t>Comments</t>
  </si>
  <si>
    <t>Neels Gap</t>
  </si>
  <si>
    <t>Standing Bear Hstl</t>
  </si>
  <si>
    <t>Hot Springs, NC</t>
  </si>
  <si>
    <t>Erwin, TN</t>
  </si>
  <si>
    <t>Damascas VA</t>
  </si>
  <si>
    <t>Atkins VA</t>
  </si>
  <si>
    <t>Helvey's Mill Shelter</t>
  </si>
  <si>
    <t>Pearisburg VA</t>
  </si>
  <si>
    <t>Daleville VA</t>
  </si>
  <si>
    <t>Black Rock Hut</t>
  </si>
  <si>
    <t>Ironmaster's Hostel</t>
  </si>
  <si>
    <t>Duncannon, PA</t>
  </si>
  <si>
    <t>Doyle Hotel</t>
  </si>
  <si>
    <t>Port Clinton, PA</t>
  </si>
  <si>
    <t>Hanover, NH</t>
  </si>
  <si>
    <t>Garfield Campsite</t>
  </si>
  <si>
    <t>Ethan Pond Campsite</t>
  </si>
  <si>
    <t>Gorham, NH</t>
  </si>
  <si>
    <t>Andover, ME</t>
  </si>
  <si>
    <t>Monson, ME</t>
  </si>
  <si>
    <t>Katahdin</t>
  </si>
  <si>
    <t>Smoky Mtns</t>
  </si>
  <si>
    <t>PO, Outfitter, grocery.  Elmer's Hostel or Duckett House</t>
  </si>
  <si>
    <t>Mi.</t>
  </si>
  <si>
    <t>PO, grocery, outfitter, hostels</t>
  </si>
  <si>
    <t>Showers-Pizza Hut Delivery-Phone</t>
  </si>
  <si>
    <t>Hiawassee</t>
  </si>
  <si>
    <t>Waynesboro, VA</t>
  </si>
  <si>
    <t>Miles covered this day</t>
  </si>
  <si>
    <t>Vast majority of these will be shelters, which are often used by tenters.</t>
  </si>
  <si>
    <t>Feet of elevation gain during this hiking day.  Elevation gain and loss is some (but not a complete) indication of difficulty.</t>
  </si>
  <si>
    <t>Feet of elevation loss - a measure of the extent &amp; steepness of downhill during this day.</t>
  </si>
  <si>
    <t>Average miles per day (w/o zeros)</t>
  </si>
  <si>
    <t>Total trail miles covered</t>
  </si>
  <si>
    <t>Elevation</t>
  </si>
  <si>
    <t>gain</t>
  </si>
  <si>
    <t>loss</t>
  </si>
  <si>
    <t>Tot.</t>
  </si>
  <si>
    <t xml:space="preserve"> mi/day</t>
  </si>
  <si>
    <t xml:space="preserve"> mi.</t>
  </si>
  <si>
    <t>Hogback Ridge Shelter</t>
  </si>
  <si>
    <t>Uncle Johnny's, or one of many in-town lodging choices</t>
  </si>
  <si>
    <t>Mtn Harbor Hostel</t>
  </si>
  <si>
    <t>Thomas Knob Shelter</t>
  </si>
  <si>
    <t>High and exposed shelter - be prepared for cold</t>
  </si>
  <si>
    <t>Grayson Highlands</t>
  </si>
  <si>
    <t xml:space="preserve">Rendezvous Motel near trail </t>
  </si>
  <si>
    <t>Tenting</t>
  </si>
  <si>
    <t>Shenandoah NP</t>
  </si>
  <si>
    <t>Enter 100 mi wilderness</t>
  </si>
  <si>
    <t>White Mountains</t>
  </si>
  <si>
    <t>Lost Mtn Shelter</t>
  </si>
  <si>
    <t>Partnership Shelter</t>
  </si>
  <si>
    <t>Fingerboard Shelter</t>
  </si>
  <si>
    <t>Camping</t>
  </si>
  <si>
    <t>Palmerton, PA</t>
  </si>
  <si>
    <t>Vernon, NJ</t>
  </si>
  <si>
    <t>Wildcat Shelter</t>
  </si>
  <si>
    <t>Fort Montgomery, NY</t>
  </si>
  <si>
    <t>Mt. Algo Lean-to</t>
  </si>
  <si>
    <t>Glen Brook Lean-to</t>
  </si>
  <si>
    <t xml:space="preserve">Climb Bear Mtn and Mt. Everett, good swimming holes in Sages Ravine </t>
  </si>
  <si>
    <t>Manchester Center, VT</t>
  </si>
  <si>
    <t>Winturri Shelter</t>
  </si>
  <si>
    <t>At Crawford Notch, can hitch down to Willey House for lunch and short-term supplies.  Tough climb back up from Notch.</t>
  </si>
  <si>
    <t>Tough day including  Mahoosuc Notch and Arm.</t>
  </si>
  <si>
    <t>Alternate:  Slackpacks easy to arrange from Andover (East B to South Arm Rd) or Rangeley (Rte 17 to Rte 4)</t>
  </si>
  <si>
    <t>Stratton, ME</t>
  </si>
  <si>
    <t>Spaulding Mtn Lean-to</t>
  </si>
  <si>
    <t>Climb the Saddleback peaks</t>
  </si>
  <si>
    <t>Pierce Pond Lean-to</t>
  </si>
  <si>
    <t>Cooper Brook Falls Lean-to</t>
  </si>
  <si>
    <r>
      <t xml:space="preserve">First 5.8 mi of day, to top of </t>
    </r>
    <r>
      <rPr>
        <sz val="8"/>
        <rFont val="Arial"/>
        <family val="2"/>
      </rPr>
      <t xml:space="preserve">White Cap Mtn is last significant climb until Katahdin.  View of Katahdin as trail descends the mountain.  Picturesque shelter setting. </t>
    </r>
  </si>
  <si>
    <t>The Birches Lean-to</t>
  </si>
  <si>
    <t>Stop at Abol Bridge store (11.2 mi) for food.  A little further along there is a sign-up board for the Birches.</t>
  </si>
  <si>
    <t>100-Mile Wilderness</t>
  </si>
  <si>
    <t xml:space="preserve">Number of days spent hiking.  No zero days are included in the plan, but they are expected.  Add them where desired or needed.   This plan results in 145 hiking days.  Add 12 zero days and you'll be on the trail for 157 days, which averages to about 14 miles per day.  </t>
  </si>
  <si>
    <t>Hawk Mtn Shelter</t>
  </si>
  <si>
    <t>Mountain Crossings.  Hostel, meals, resupply shower.  Send home what you don't need.</t>
  </si>
  <si>
    <t>Low Gap Shelter</t>
  </si>
  <si>
    <t>Tray Mtn Shelter</t>
  </si>
  <si>
    <t>Carter Gap Shelters</t>
  </si>
  <si>
    <t>Franklin, NC</t>
  </si>
  <si>
    <t>Sassafrass Gap Shelter</t>
  </si>
  <si>
    <t>Spring Mtn Shelter</t>
  </si>
  <si>
    <t>Highest Shelter on AT</t>
  </si>
  <si>
    <t>Resupply in Roan Mtn</t>
  </si>
  <si>
    <t>Abingdon Gap Shelter</t>
  </si>
  <si>
    <t>Old Orchard Shelter</t>
  </si>
  <si>
    <t>Take your time on this scenic stretch of trail.</t>
  </si>
  <si>
    <t>Knot Maul Shelter</t>
  </si>
  <si>
    <t>Or church hostel in Troutdale 1.5 mi earlier.</t>
  </si>
  <si>
    <t>Woods Hole Hostel</t>
  </si>
  <si>
    <t>Alternate:  Doc's Knob Shelter 2.2 mi further</t>
  </si>
  <si>
    <t>War Spur Shelter</t>
  </si>
  <si>
    <t>Sarver Hollow Shelter</t>
  </si>
  <si>
    <t>Pickle Branch Shelter</t>
  </si>
  <si>
    <t>Near Pedlar Village site</t>
  </si>
  <si>
    <t>Harpers Creek Shelter</t>
  </si>
  <si>
    <t>Get ride from Rockfish Gap visitor's center.
Mail home winter gear?  Resuppy minimally because food readily available in SNP.</t>
  </si>
  <si>
    <t>Get backcountry permit as you leave skyline drive.  Camping is permitted in SNP, but nearly impractical because you are not supposed to tent within sight of buildings (waysides), shelters, roads or the trail (how does one find a campsite that you can't see from the trail?)</t>
  </si>
  <si>
    <t>Pinefield Hut</t>
  </si>
  <si>
    <t>Bearfence Mtn Hut</t>
  </si>
  <si>
    <t>Stop by Lewis Campstore for food just before reaching shelter</t>
  </si>
  <si>
    <t>Loft Mountain Campground (7mi into day) for food</t>
  </si>
  <si>
    <t>Big Meadows for meals &amp; supplies</t>
  </si>
  <si>
    <t xml:space="preserve">Elkwallow Wayside 8.6 mi for lunch </t>
  </si>
  <si>
    <t>Rod Hollow Shelter</t>
  </si>
  <si>
    <t>Darlington Shelter</t>
  </si>
  <si>
    <t>Peter's Mtn Shelter</t>
  </si>
  <si>
    <t>Rausch Gap Shelter</t>
  </si>
  <si>
    <t>Eckville Shelter</t>
  </si>
  <si>
    <t>Tripoli Campsite</t>
  </si>
  <si>
    <t>Jailhouse Hostel.  Shower/food/supplies available</t>
  </si>
  <si>
    <t>Gren Anderson Shelter</t>
  </si>
  <si>
    <t>High Point Shelter</t>
  </si>
  <si>
    <t>Church Hostel, restaurants and grocery near hostel</t>
  </si>
  <si>
    <t>Morgan Stewart Shelter</t>
  </si>
  <si>
    <t>Wiley Shelter</t>
  </si>
  <si>
    <t>Kay Wood Lean-to</t>
  </si>
  <si>
    <t>Steep descent to / climb up from Rte 9 (leads into Bennington)</t>
  </si>
  <si>
    <t>Enter VT, join Long Trail</t>
  </si>
  <si>
    <t>North Woodstock,
 NH</t>
  </si>
  <si>
    <t xml:space="preserve">Tough climb up to Franconia Ridge.  Once up, beautiful open stretch of trail.  Alternate:  Try for WFS at Greenleaf Hut (risk:  steep, mile long side trail &amp; return if no WFS / reward: fewer hikers competing for WFS, 2 days on Franconia Ridge) </t>
  </si>
  <si>
    <t>Imp Campsite</t>
  </si>
  <si>
    <t>Rugged day.  Shelter and many tent sites.</t>
  </si>
  <si>
    <t>Full Goose Shelter</t>
  </si>
  <si>
    <t>Baldpate Lean-to</t>
  </si>
  <si>
    <t>Chairback Gap Lean-to</t>
  </si>
  <si>
    <t>Hurd Brook Lean-to</t>
  </si>
  <si>
    <t>Re-</t>
  </si>
  <si>
    <t>supply</t>
  </si>
  <si>
    <t>Happy Hollow Hostel or Relax Inn (where the Trail crosses US11)</t>
  </si>
  <si>
    <t>Pavillion tenting.  Short resupply because there are 3 towns in the next 5 days.</t>
  </si>
  <si>
    <t xml:space="preserve">5.2 More miles to get back down to the Birches, the closest location accessible by car.  If you have a ride arranged (family or friends picking you up?), consider descending north side of Katahdin and having them pick you up at the Roaring Brook Campground, 5.47 mi via Saddle Trail and Chimney Pond Trail or 4.46 on Knife Edge and Helon Taylor Trail. </t>
  </si>
  <si>
    <t>Gooch Mtn Shelter</t>
  </si>
  <si>
    <t>Lance Creek</t>
  </si>
  <si>
    <t>Blue Mtn Shelter</t>
  </si>
  <si>
    <t>Hitch to town from Dick's Creek Gap or Blueberry Patch Hostel</t>
  </si>
  <si>
    <t>Standing Indian Shelter</t>
  </si>
  <si>
    <t>Enter North Carolina</t>
  </si>
  <si>
    <t>Betty Creek Gap</t>
  </si>
  <si>
    <t xml:space="preserve">Albert Mtn 2.5 miles into the day.  </t>
  </si>
  <si>
    <t>Big Spring Shelter</t>
  </si>
  <si>
    <t>Bartram Trail / Wine spring area</t>
  </si>
  <si>
    <t>Cold Spring Shelter</t>
  </si>
  <si>
    <t>Nantahala Outdoor Center</t>
  </si>
  <si>
    <t>Mostly uphill from NOC.</t>
  </si>
  <si>
    <t>Bown Fork Gap Shelter</t>
  </si>
  <si>
    <t>Fontana Village</t>
  </si>
  <si>
    <t>Call for ride from AT Crossing reception center.
Alternate 1: Stay at Hike Inn (Resupply in Robbinsville)  
Alternate 2:  Stay at Fontana Dam Shelter 1.1 mi. farther.
Fill out GSMNP permit.</t>
  </si>
  <si>
    <t>Birch Spring Gap.  Long climb up from the dam.</t>
  </si>
  <si>
    <t>Spence Field Shelter</t>
  </si>
  <si>
    <t>Tough day, hard to plan around it.</t>
  </si>
  <si>
    <t>Derrick Knob Shelter</t>
  </si>
  <si>
    <t>Peck's Corner Shelter</t>
  </si>
  <si>
    <t>Gatlinburg</t>
  </si>
  <si>
    <t>Double Spring Gap Shelter</t>
  </si>
  <si>
    <t>Cosby Knob Shelter</t>
  </si>
  <si>
    <t>Walnut Mtn Shelter</t>
  </si>
  <si>
    <t>Groundhog Creek Shelter</t>
  </si>
  <si>
    <t>Alternate:  Another 7 miles to campsite just beyond Max Patch</t>
  </si>
  <si>
    <t>Minimal supplies avail; use maildrop, or get more in Gatlinburg.</t>
  </si>
  <si>
    <t>Via Newfound Gap. Consider taking more if no maildrop at Standing Bear.</t>
  </si>
  <si>
    <t>Little Laurel Shelter</t>
  </si>
  <si>
    <t>Flint Mountain Shelter</t>
  </si>
  <si>
    <t>Could hitch in at Sam's Gap for a meal/supplies. Camp at Whistling Gap.</t>
  </si>
  <si>
    <t>Overmountain Shelter</t>
  </si>
  <si>
    <t>Beauty Spot Gap</t>
  </si>
  <si>
    <t>Clyde Smith Shelter</t>
  </si>
  <si>
    <t>Roan Mtn 6 miles into the day.  Great views today, including views from the shelter.</t>
  </si>
  <si>
    <t>Mountaineer Shelter</t>
  </si>
  <si>
    <t>Moreland Gap Shelter</t>
  </si>
  <si>
    <t>Via side trail north of Laurel Fork Shelter.  Alternates;  a shorter day stopping at Kincora (ride to resupply available) or at Laurel Fork Shelter.</t>
  </si>
  <si>
    <r>
      <t xml:space="preserve">Hampton, TN
</t>
    </r>
    <r>
      <rPr>
        <sz val="8"/>
        <rFont val="Arial"/>
        <family val="2"/>
      </rPr>
      <t>Braemar Hostel</t>
    </r>
  </si>
  <si>
    <t>Vandeventer Shelter</t>
  </si>
  <si>
    <t>Double Springs Shelter</t>
  </si>
  <si>
    <t>Chestnut Knob Shelter</t>
  </si>
  <si>
    <t>Jenkins Shelter</t>
  </si>
  <si>
    <t xml:space="preserve">Camp - Trent's Grocery </t>
  </si>
  <si>
    <t>0.4 west on VA 606.  Need very little supplies if you stay at Woods Hole, where you can get more supplies and a breakfast.</t>
  </si>
  <si>
    <t>At or near "The Captain's Place"</t>
  </si>
  <si>
    <t>3 or 4</t>
  </si>
  <si>
    <t>Tough climb at end of the day.  Could hitch to Newport to get groceries or a maildrop.  PO and store is all that there is after an 8-mile hitch. Don't go here unless you have maildrop or are certain of store hours.</t>
  </si>
  <si>
    <t>Hard to avoid this long day.</t>
  </si>
  <si>
    <t xml:space="preserve">Catawba </t>
  </si>
  <si>
    <t>Lamberts Meadow Shelter</t>
  </si>
  <si>
    <t>Free tenting behind General Store.  Plan to arrive Thurs-Sunday so you can get a great meal at Home Place Restaurant.</t>
  </si>
  <si>
    <t>Wilson Creek Shelter</t>
  </si>
  <si>
    <t>Cornelius Creek Shelter</t>
  </si>
  <si>
    <t>Cove Mountain Shelter</t>
  </si>
  <si>
    <t>Marble Spring</t>
  </si>
  <si>
    <t>Johns Hollow Shelter</t>
  </si>
  <si>
    <t>Hitch in/out of Big Island or Glasgow for supplies.  Alternate:  Stay in Glasgow.</t>
  </si>
  <si>
    <t>Hog Camp Gap</t>
  </si>
  <si>
    <t>Near Humpback Rocks (bring water)</t>
  </si>
  <si>
    <t>Montebello, VA</t>
  </si>
  <si>
    <t>Via Spy Rock Road.  Stay at Dutch Haus or camp at General Store.</t>
  </si>
  <si>
    <t>4 or 7</t>
  </si>
  <si>
    <t>Daleville has restaurants, grocery, outfitter, hotels...everything except hostel. Take 7 days supplies if you want to skip Big Island detour.</t>
  </si>
  <si>
    <t>Gravel Springs Hut</t>
  </si>
  <si>
    <t>Rock Spring Hut</t>
  </si>
  <si>
    <t>Pass Mtn Hut</t>
  </si>
  <si>
    <t>Stop at Skyland Resort for a meal &amp; stock up.
Alternate:  Stay in Luray (would be a 14 mile day).</t>
  </si>
  <si>
    <t>Front Royal</t>
  </si>
  <si>
    <t>Manassas Gap Shelter</t>
  </si>
  <si>
    <t>Bears Den Hostel</t>
  </si>
  <si>
    <t>Large town with everything but an outfitter (Weasel Creek closing early 2009).  Alternate:  Stop at Front Royal Hostel about 4 miles earlier. Resupply a little light and make it up with maildrop or purchases at Bears Den.</t>
  </si>
  <si>
    <t>"Roller Coaster" early in the day.  Food and some supplies available at the hostel…or send yourself a maildrop.</t>
  </si>
  <si>
    <t>Harpers Ferry, WV</t>
  </si>
  <si>
    <t>Feed on your adrenaline about reaching this landmark to do a long day.  The hardest hiking is early in the day.  This mileage is to ATC side trail.  Many lodging choices.</t>
  </si>
  <si>
    <t>Crampton Gap Shelter</t>
  </si>
  <si>
    <t>Pogo Campsite (Pine Knob Shelter a little too close to road)</t>
  </si>
  <si>
    <t>Raven Rock Shelter</t>
  </si>
  <si>
    <t>Rocks are a factor from Pogo Campsite all the way to Pen Mar Park.</t>
  </si>
  <si>
    <t>Tumbling Run Shelters</t>
  </si>
  <si>
    <t>Can easy go into Waynesboro, PA from Pen Mar Park to get food and supplies.</t>
  </si>
  <si>
    <r>
      <t xml:space="preserve">Fayetteville, PA
</t>
    </r>
    <r>
      <rPr>
        <sz val="8"/>
        <rFont val="Arial"/>
        <family val="2"/>
      </rPr>
      <t xml:space="preserve">or </t>
    </r>
    <r>
      <rPr>
        <sz val="8"/>
        <rFont val="Arial"/>
        <family val="2"/>
      </rPr>
      <t>Quarry Gap Shelters</t>
    </r>
  </si>
  <si>
    <t>Easy enough stretch to pick up the mileage average.  Pine Grove Furnace - ice cream challenge, more food available</t>
  </si>
  <si>
    <t>Alec Kennedy Shelter</t>
  </si>
  <si>
    <t>Food available at Green Mountain store (8.6 mi) into the day.</t>
  </si>
  <si>
    <t>Stay at Caledonia SP or Motels to the west.  Alternate; continue on after resupplying to nice Quarry Gap Shelter 3 miles farther.  Short resupply because food is available next three days.</t>
  </si>
  <si>
    <t>Very level segment of trail.   Get meal in Boiling Springs and/or Carlisle.</t>
  </si>
  <si>
    <t>William Penn Shelter</t>
  </si>
  <si>
    <t>Hertlein Campsite</t>
  </si>
  <si>
    <t>Leroy Smith Shelter</t>
  </si>
  <si>
    <t>Climb in Morning; rest of day very level.</t>
  </si>
  <si>
    <t>Kirkridge Shelter</t>
  </si>
  <si>
    <t>Could go into Wind Gap for a meal.</t>
  </si>
  <si>
    <t>Tenting at 
Backpacker Campsite</t>
  </si>
  <si>
    <t>Get a meal in DWG and resupply using maildrop or stores in town.</t>
  </si>
  <si>
    <t>Ken-Etiwa-Pec</t>
  </si>
  <si>
    <t xml:space="preserve">Free shelter for hikers provided at this facility.  Pass Sunfish Pond early in the day.  Stop at Mohican Outdoor Center for lunch. </t>
  </si>
  <si>
    <t>Soda and snack machines at park HQ 2 mi before shelter.</t>
  </si>
  <si>
    <t>Pochuck Mtn Shelter</t>
  </si>
  <si>
    <t>Waywayanda Shelter</t>
  </si>
  <si>
    <t>Ice Cream at NY 17, 2.0 mi before shelter.</t>
  </si>
  <si>
    <t>Approx 44 mi. from Vernon to Bear Mtn, NY are deceptively difficult.  Don't rush out of Vernon; perhaps get ride to Campmor.</t>
  </si>
  <si>
    <t>Graymoor Spiritual Life Center</t>
  </si>
  <si>
    <t>Shenandoah Tenting area</t>
  </si>
  <si>
    <t>Caesar Brook Campsite</t>
  </si>
  <si>
    <t>Falls Village, CT.  Tent at Toymaker's Café (consider patronizing the restaurant if you use the free tent site)</t>
  </si>
  <si>
    <t>0.3mi from road leading into Kent, CT.  Make trip into town in the afternoon or morning for resupply, laundry and  &amp; meals, but lodging is expensive.  Resupply light, since it is easy to get more in Falls Village and Salisbury.
Alternate:  Hitch north to Cornwall Bridge and arrange a slackpack from Rte 341 (1455.9)  to Rte 4 (1467.0)  CALL FIRST.  Cornwall Bridge lodging will be expensive on weekends.</t>
  </si>
  <si>
    <t>Brassie Brook Lean-to</t>
  </si>
  <si>
    <t>Tom Leonard Lean-to</t>
  </si>
  <si>
    <t>Shaker Campsite</t>
  </si>
  <si>
    <t>Upper Goose Pond Shelter</t>
  </si>
  <si>
    <t>Cheshire, MA</t>
  </si>
  <si>
    <t>Breakfast in Dalton, 3 mi. from shelter.  Mason Hill Hostel.</t>
  </si>
  <si>
    <t>Williamston has a bit more than N. Adams, including outfitter (Mountain Goat) where you may camp.  N. Adams is closer.</t>
  </si>
  <si>
    <t>Williamstown or 
North Adams, MA</t>
  </si>
  <si>
    <t>Stop in Salisbury for more food and supplies.  Resupply short because supplies available in Dalton and Cheshire.</t>
  </si>
  <si>
    <t>Seth Warner Shelter</t>
  </si>
  <si>
    <t>Kid Gore Shelter</t>
  </si>
  <si>
    <t>Melville NauheimShelter</t>
  </si>
  <si>
    <t>Stratton Pond Shelter</t>
  </si>
  <si>
    <t>Sutton's Place or Green Mtn House (call ahead)</t>
  </si>
  <si>
    <t>Lost Pond Shelter</t>
  </si>
  <si>
    <t>Minerva Hinchley Shelter</t>
  </si>
  <si>
    <t>Cooper Lodge Shelter</t>
  </si>
  <si>
    <t>Pittsfield, VT</t>
  </si>
  <si>
    <t>Amee Farm Hostel
Alternate: stop earlier in Rutland, VT</t>
  </si>
  <si>
    <t>Thistle Hill Shelter</t>
  </si>
  <si>
    <t>Check DOC for lodging options, or continue 1.5 mi to Velvet Rocks Shelter.  Resupply short 1 day to be made up at Glencliff.
* GET WINTER GEAR *</t>
  </si>
  <si>
    <t>Fire Wardens Cabin</t>
  </si>
  <si>
    <t>Moose Mtn Shelter</t>
  </si>
  <si>
    <t>Ore Hill Shelter</t>
  </si>
  <si>
    <t>Jeffers Brook Shelter</t>
  </si>
  <si>
    <t>Or Hikers Welcome Hostel in Glencliff, NH.</t>
  </si>
  <si>
    <t>Eliza Brook Shelter</t>
  </si>
  <si>
    <t>Tough morning going over Moosilauke.</t>
  </si>
  <si>
    <t>Stay at Zealand Falls Hut (9.7 mi) if WFS is available.  4 mi. Section from Zealand hut to campsite is easy, smooth and level, making this day more doable than it may seem at the outset.</t>
  </si>
  <si>
    <t>Mizpah Hut / Tentsite</t>
  </si>
  <si>
    <t>Via Franconia Notch.  Many lodging options here and in adjacent town of Lincoln.  Short resuppy in expectation of some meals at huts.  If hut stays do not pan out, pick up more supplies at Crawford Notch or on Mt. Washington.</t>
  </si>
  <si>
    <t>Madison Hut / Tentsite</t>
  </si>
  <si>
    <t xml:space="preserve">Get lunch and short-term supplies at store atop Mt. Washington.  If weather is unfavorable, stop short at Lakes of the Clouds Hut.  </t>
  </si>
  <si>
    <t>By way of Pinkham Notch.  In Gorham:  Barn Hostel, many motels and all services in town.  Alternate:  Lodging,  meals, supplies also available at the notch. (WFS at Camp Dodge).  Leave what you can in Gorham and carry light load up Wildcat Mtn.</t>
  </si>
  <si>
    <t>Gentian Pond Shelter</t>
  </si>
  <si>
    <t>Could be slackpacked.  Via South Arm Road.</t>
  </si>
  <si>
    <t>Badlpates are challenging uphill and down.  Via East B Road.  A couple of nice hostel choices.</t>
  </si>
  <si>
    <t>Return to Gorham via Rte 2.  Resupply light because day 4 is in Andover.</t>
  </si>
  <si>
    <t>Bemis Mtn Lean-to</t>
  </si>
  <si>
    <t>Little Swift River Campsite</t>
  </si>
  <si>
    <t>Reddington Campsite</t>
  </si>
  <si>
    <t>West Pond Carry Lean-to</t>
  </si>
  <si>
    <t>Safford Notch Campsite</t>
  </si>
  <si>
    <t>Pleasant Pond Lean-to</t>
  </si>
  <si>
    <t>Option;  breakfast at Harrison's Pierce Pond Camp. Reach Kennebec River (3.7mi) in time for 9-11am ferry.  Maidrop at PO in Caratunk close by.</t>
  </si>
  <si>
    <t>Moxie Bald Lean-to</t>
  </si>
  <si>
    <t>Nice shelter near pond</t>
  </si>
  <si>
    <t xml:space="preserve">Shaws or Lake Shore House.  </t>
  </si>
  <si>
    <t>Wilson Valley Lean-to</t>
  </si>
  <si>
    <t>Sidney Tappan Campsite</t>
  </si>
  <si>
    <t>Gulf Hagas loop trail, 5.2mi., a recommended diversion.</t>
  </si>
  <si>
    <t>Whitehouse Landing</t>
  </si>
  <si>
    <t>Rainbow Stream Lean-to</t>
  </si>
  <si>
    <r>
      <t>Notes:</t>
    </r>
    <r>
      <rPr>
        <sz val="9"/>
        <rFont val="Arial"/>
        <family val="2"/>
      </rPr>
      <t xml:space="preserve">  </t>
    </r>
    <r>
      <rPr>
        <b/>
        <sz val="9"/>
        <rFont val="Arial"/>
        <family val="2"/>
      </rPr>
      <t xml:space="preserve"> Deviation from plan is encouraged!  For and Excel version of this plan, contact Awol.
Day:  </t>
    </r>
    <r>
      <rPr>
        <sz val="9"/>
        <rFont val="Arial"/>
        <family val="2"/>
      </rPr>
      <t xml:space="preserve">Zero days are expected, but omitted from the spreadsheet because there's no reason to attempt planning them in advance.   </t>
    </r>
    <r>
      <rPr>
        <b/>
        <i/>
        <sz val="10"/>
        <rFont val="Arial"/>
        <family val="2"/>
      </rPr>
      <t>Adding 16 zero days would make a 200-day trek and reduce the mi/day average to about 10.9 mi/day.</t>
    </r>
    <r>
      <rPr>
        <b/>
        <i/>
        <sz val="9"/>
        <rFont val="Arial"/>
        <family val="2"/>
      </rPr>
      <t xml:space="preserve"> </t>
    </r>
    <r>
      <rPr>
        <sz val="9"/>
        <rFont val="Arial"/>
        <family val="2"/>
      </rPr>
      <t xml:space="preserve"> Shelters are specified far more than any other destination, but this is not meant to promote shelter use.  Most shelter locations also have tent sites.
</t>
    </r>
    <r>
      <rPr>
        <b/>
        <sz val="9"/>
        <rFont val="Arial"/>
        <family val="2"/>
      </rPr>
      <t xml:space="preserve">Comments: </t>
    </r>
    <r>
      <rPr>
        <sz val="9"/>
        <rFont val="Arial"/>
        <family val="2"/>
      </rPr>
      <t>Comments apply to the hiking day that ends at</t>
    </r>
    <r>
      <rPr>
        <b/>
        <sz val="9"/>
        <rFont val="Arial"/>
        <family val="2"/>
      </rPr>
      <t xml:space="preserve"> "Destination". 
Elev gain/loss:  </t>
    </r>
    <r>
      <rPr>
        <sz val="9"/>
        <rFont val="Arial"/>
        <family val="2"/>
      </rPr>
      <t xml:space="preserve">The sum (in feet) of elevation gain/loss during this segment of trail.  This is a very crude measure of  trail difficulty.
</t>
    </r>
    <r>
      <rPr>
        <b/>
        <sz val="9"/>
        <rFont val="Arial"/>
        <family val="2"/>
      </rPr>
      <t>Resupply:</t>
    </r>
    <r>
      <rPr>
        <sz val="9"/>
        <rFont val="Arial"/>
        <family val="2"/>
      </rPr>
      <t xml:space="preserve">  This is the number of days worth of supplies that should be purchased at this location.  The number always assumes that meals (dinner and breakfast at least) will be eaten at the towns where the supplies are obtained.  Sometimes this number is LESS than the number of days until the next resupply; this is usually due to an opportunity to get meals at points in-between.  Food is the heaviest "variable" in your pack, so this plan encourages resupplying often and eating meals when available (if budget permits).
</t>
    </r>
  </si>
  <si>
    <t>Can get meals and some supplies here.</t>
  </si>
  <si>
    <t>NOBO plan @12 miles per day                         (updated 2/20/2009)</t>
  </si>
  <si>
    <t>www.theATguide.com</t>
  </si>
  <si>
    <t>Brown Fork Gap Shelter</t>
  </si>
  <si>
    <t>Via US 321.  Alternates;  a shorter day stopping at Kincora (ride to resupply available) or at Laurel Fork Shelter.</t>
  </si>
  <si>
    <t>Troutdale</t>
  </si>
  <si>
    <t>Breakfast in Dalton, 3 mi. from shelter.  Church Hostel or Mason Hill Hostel.</t>
  </si>
  <si>
    <t>Rutland, VT</t>
  </si>
  <si>
    <t>Stony Brook Shelter</t>
  </si>
  <si>
    <t>West Hartford, VT</t>
  </si>
  <si>
    <t>Inn at Long Trail, Back Home Again Hostel, many other choices.  Resupply short because food is avail in West Hartford.</t>
  </si>
  <si>
    <t>Check gen store or Library for tenting/lodging opportunities, be prepared to move on if none available.</t>
  </si>
  <si>
    <t>Redington Campsite</t>
  </si>
  <si>
    <t>Can easily go into Waynesboro, PA from Pen Mar Park to get food and supplies.</t>
  </si>
  <si>
    <t>From Dickey's Gap. Church hostel in Troutdale.</t>
  </si>
  <si>
    <t>Relax Inn (where the Trail crosses US11), hitch west to Comfort Inn</t>
  </si>
  <si>
    <t>Green Mtn House (call ahead), or Sutton's Place</t>
  </si>
  <si>
    <t>Return to Gorham via Rte 2.  Resupply light because day 4 is in Andover.  NEW:  White Mtns Lodge &amp; Hostel</t>
  </si>
  <si>
    <t>Neel Gap</t>
  </si>
  <si>
    <t>Woody Gap</t>
  </si>
  <si>
    <t>NOBO plan @12 miles per day                         (updated 2/20/2011)</t>
  </si>
  <si>
    <t xml:space="preserve">Hiker Hostel. As of Feb 2012, bear cannister required between Jarrard and Neel Gaps. </t>
  </si>
  <si>
    <t>Past Plumorchard Shelter</t>
  </si>
  <si>
    <t>Newer shelter to north</t>
  </si>
  <si>
    <t>Long Branch Shelter</t>
  </si>
  <si>
    <t>Silers Bald Shelter</t>
  </si>
  <si>
    <t>Via Newfound Gap. Consider taking more than 2 days if no maildrop at Standing Bear.</t>
  </si>
  <si>
    <t>One half mile north of Beauty Spot</t>
  </si>
  <si>
    <t>Greasy Creek Gap</t>
  </si>
  <si>
    <t>Greasy Creek Hostel or camp at gap</t>
  </si>
  <si>
    <t>Uncle Johnny's, or one of many in-town lodging choices.  Less resupply needed if staying at Greasy Cr. Hostel two nights later.</t>
  </si>
  <si>
    <t>Roan High Knob Shelter</t>
  </si>
  <si>
    <t>Highest shelter on AT</t>
  </si>
  <si>
    <t>Great views today, including views from the shelter.</t>
  </si>
  <si>
    <t>Great place, don't miss the meals offered here.</t>
  </si>
  <si>
    <t>0.4 west on VA 606.  Need very little supplies if you stay at Woods Hole, where you can get more supplies and meals.</t>
  </si>
  <si>
    <t>Four Pines Hostel.  Plan to arrive Thurs-Sunday so you can get a great meal at Home Place Restaurant.</t>
  </si>
  <si>
    <t>Pig Farm Campsite</t>
  </si>
  <si>
    <t>Backtrack to McAfee for morning views</t>
  </si>
  <si>
    <t>Punchbowl Shelter</t>
  </si>
  <si>
    <t>Get backcountry permit as you leave skyline drive.  Camping is permitted in SNP, but nearly impractical because you are not supposed to tent within sight of buildings (waysides), shelters, roads or the trail.</t>
  </si>
  <si>
    <t>Calf Mtn Shelter</t>
  </si>
  <si>
    <t>Blackrock Hut</t>
  </si>
  <si>
    <t>Byrds Nest #3</t>
  </si>
  <si>
    <t>Large town with everything but an outfitter. Alternate:  Stop at Front Royal Hostel about 4 miles earlier. Resupply one day less and make it up with maildrop or purchases at Bears Den.</t>
  </si>
  <si>
    <t>Pogo Campsite</t>
  </si>
  <si>
    <t>Pine Knob Shelter a little too close to road</t>
  </si>
  <si>
    <t>Rocky terrain from Pogo Campsite all the way to Pen Mar Park.</t>
  </si>
  <si>
    <t>Level ground most of the day.   Get meal in Boiling Springs and/or Carlisle.</t>
  </si>
  <si>
    <t>Food available at Green Mountain store (8.6 mi) into the day.  Alternative:  go four miles further and treat yourself to a stay at the Allenberry in Boiling Springs.</t>
  </si>
  <si>
    <t>Top of GA hostel; Budget Inn pickup, or hitch to town from Dick's Creek Gap</t>
  </si>
  <si>
    <t>Plenty fo supplies to get to Hot Springs.</t>
  </si>
  <si>
    <t>PO, Outfitter, grocery.  Elmer's, Laughing Heart and other choices in compact town with trail through center.</t>
  </si>
  <si>
    <t>Church hostel not easy to get to; best hotel option is MacArthur Inn in Narrows.</t>
  </si>
  <si>
    <t>Three Springs Hostel has adequate resupply, or go into Buena Vista</t>
  </si>
  <si>
    <t>Buttermilk Falls</t>
  </si>
  <si>
    <t xml:space="preserve">Stop at Mohican Outdoor Center for lunch. </t>
  </si>
  <si>
    <t>NOTE: former "Jailhouse Hostel" is closed. food/supplies available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</si>
</sst>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quot;Yes&quot;;&quot;Yes&quot;;&quot;No&quot;"/>
    <numFmt numFmtId="167" formatCode="&quot;True&quot;;&quot;True&quot;;&quot;False&quot;"/>
    <numFmt numFmtId="168" formatCode="&quot;On&quot;;&quot;On&quot;;&quot;Off&quot;"/>
    <numFmt numFmtId="169" formatCode="[$€-2]\ #,##0.00_);[Red]\([$€-2]\ #,##0.00\)"/>
  </numFmts>
  <fonts count="48">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9"/>
      <name val="Arial"/>
      <family val="2"/>
    </font>
    <font>
      <b/>
      <sz val="9"/>
      <name val="Arial"/>
      <family val="2"/>
    </font>
    <font>
      <b/>
      <u val="single"/>
      <sz val="10"/>
      <name val="Arial"/>
      <family val="2"/>
    </font>
    <font>
      <sz val="8"/>
      <color indexed="10"/>
      <name val="Arial"/>
      <family val="2"/>
    </font>
    <font>
      <u val="single"/>
      <sz val="10"/>
      <color indexed="12"/>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2">
    <xf numFmtId="0" fontId="0" fillId="0" borderId="0" xfId="0" applyAlignment="1">
      <alignment/>
    </xf>
    <xf numFmtId="0" fontId="4" fillId="0" borderId="0"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center"/>
      <protection locked="0"/>
    </xf>
    <xf numFmtId="0" fontId="1" fillId="0" borderId="0" xfId="0" applyFont="1" applyAlignment="1">
      <alignment/>
    </xf>
    <xf numFmtId="0" fontId="8" fillId="0" borderId="0"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horizontal="right"/>
      <protection locked="0"/>
    </xf>
    <xf numFmtId="0" fontId="1" fillId="0" borderId="0" xfId="0" applyFont="1" applyAlignment="1">
      <alignment horizontal="center" wrapText="1"/>
    </xf>
    <xf numFmtId="0" fontId="1" fillId="0" borderId="0" xfId="0" applyFont="1" applyAlignment="1">
      <alignment horizontal="center"/>
    </xf>
    <xf numFmtId="0" fontId="0" fillId="0" borderId="0" xfId="0" applyAlignment="1">
      <alignment wrapText="1"/>
    </xf>
    <xf numFmtId="0" fontId="1" fillId="0" borderId="0" xfId="0" applyFont="1" applyAlignment="1">
      <alignment vertical="center"/>
    </xf>
    <xf numFmtId="0" fontId="1" fillId="0" borderId="0" xfId="0" applyFont="1" applyFill="1" applyAlignment="1">
      <alignment/>
    </xf>
    <xf numFmtId="0" fontId="1" fillId="33" borderId="0" xfId="0" applyNumberFormat="1" applyFont="1" applyFill="1" applyBorder="1" applyAlignment="1" applyProtection="1">
      <alignment horizontal="center"/>
      <protection locked="0"/>
    </xf>
    <xf numFmtId="0" fontId="1" fillId="33" borderId="0" xfId="0" applyFont="1" applyFill="1" applyAlignment="1">
      <alignment/>
    </xf>
    <xf numFmtId="0" fontId="1" fillId="0" borderId="0" xfId="0" applyFont="1" applyFill="1" applyAlignment="1">
      <alignment/>
    </xf>
    <xf numFmtId="0" fontId="1" fillId="0" borderId="0" xfId="0" applyFont="1" applyFill="1" applyAlignment="1">
      <alignment horizontal="center"/>
    </xf>
    <xf numFmtId="164" fontId="6" fillId="0" borderId="0" xfId="0" applyNumberFormat="1" applyFont="1" applyFill="1" applyBorder="1" applyAlignment="1" applyProtection="1">
      <alignment horizontal="center" vertical="top"/>
      <protection locked="0"/>
    </xf>
    <xf numFmtId="0" fontId="0" fillId="0" borderId="0" xfId="0" applyNumberFormat="1" applyFont="1" applyFill="1" applyBorder="1" applyAlignment="1" applyProtection="1">
      <alignment vertical="top"/>
      <protection locked="0"/>
    </xf>
    <xf numFmtId="0" fontId="0" fillId="0" borderId="10" xfId="0" applyNumberFormat="1" applyFont="1" applyFill="1" applyBorder="1" applyAlignment="1" applyProtection="1">
      <alignment vertical="top"/>
      <protection locked="0"/>
    </xf>
    <xf numFmtId="0" fontId="0" fillId="0" borderId="0" xfId="0" applyAlignment="1">
      <alignment vertical="top"/>
    </xf>
    <xf numFmtId="0" fontId="0" fillId="33" borderId="0" xfId="0" applyNumberFormat="1" applyFont="1" applyFill="1" applyBorder="1" applyAlignment="1" applyProtection="1">
      <alignment vertical="top" wrapText="1"/>
      <protection locked="0"/>
    </xf>
    <xf numFmtId="0" fontId="4" fillId="0" borderId="0" xfId="0" applyFont="1" applyAlignment="1">
      <alignment horizontal="center" wrapText="1"/>
    </xf>
    <xf numFmtId="0" fontId="4" fillId="0" borderId="0" xfId="0" applyFont="1" applyAlignment="1">
      <alignment/>
    </xf>
    <xf numFmtId="0" fontId="4" fillId="0" borderId="11" xfId="0" applyNumberFormat="1" applyFont="1" applyFill="1" applyBorder="1" applyAlignment="1" applyProtection="1">
      <alignment horizontal="center" vertical="top"/>
      <protection locked="0"/>
    </xf>
    <xf numFmtId="164" fontId="6" fillId="0" borderId="11" xfId="0" applyNumberFormat="1" applyFont="1" applyFill="1" applyBorder="1" applyAlignment="1" applyProtection="1">
      <alignment horizontal="center" vertical="top"/>
      <protection locked="0"/>
    </xf>
    <xf numFmtId="0" fontId="6" fillId="0" borderId="11" xfId="0" applyNumberFormat="1" applyFont="1" applyFill="1" applyBorder="1" applyAlignment="1" applyProtection="1">
      <alignment horizontal="center" vertical="top"/>
      <protection locked="0"/>
    </xf>
    <xf numFmtId="0" fontId="4" fillId="0" borderId="11" xfId="0" applyNumberFormat="1" applyFont="1" applyFill="1" applyBorder="1" applyAlignment="1" applyProtection="1">
      <alignment vertical="top"/>
      <protection locked="0"/>
    </xf>
    <xf numFmtId="0" fontId="4" fillId="0" borderId="11" xfId="0" applyNumberFormat="1" applyFont="1" applyFill="1" applyBorder="1" applyAlignment="1" applyProtection="1">
      <alignment horizontal="left" vertical="top" wrapText="1"/>
      <protection locked="0"/>
    </xf>
    <xf numFmtId="1" fontId="1" fillId="0" borderId="11" xfId="0" applyNumberFormat="1" applyFont="1" applyFill="1" applyBorder="1" applyAlignment="1" applyProtection="1">
      <alignment horizontal="center" vertical="top"/>
      <protection locked="0"/>
    </xf>
    <xf numFmtId="164" fontId="6" fillId="0" borderId="11" xfId="0" applyNumberFormat="1" applyFont="1" applyFill="1" applyBorder="1" applyAlignment="1" applyProtection="1">
      <alignment horizontal="right" vertical="top"/>
      <protection locked="0"/>
    </xf>
    <xf numFmtId="0" fontId="5" fillId="34" borderId="11" xfId="0" applyNumberFormat="1" applyFont="1" applyFill="1" applyBorder="1" applyAlignment="1" applyProtection="1">
      <alignment vertical="top"/>
      <protection locked="0"/>
    </xf>
    <xf numFmtId="0" fontId="4" fillId="34" borderId="11" xfId="0" applyNumberFormat="1" applyFont="1" applyFill="1" applyBorder="1" applyAlignment="1" applyProtection="1">
      <alignment horizontal="left" vertical="top" wrapText="1"/>
      <protection locked="0"/>
    </xf>
    <xf numFmtId="1" fontId="1" fillId="34" borderId="11" xfId="0" applyNumberFormat="1" applyFont="1" applyFill="1" applyBorder="1" applyAlignment="1" applyProtection="1">
      <alignment horizontal="center" vertical="top"/>
      <protection locked="0"/>
    </xf>
    <xf numFmtId="0" fontId="9" fillId="0" borderId="11" xfId="0" applyNumberFormat="1" applyFont="1" applyFill="1" applyBorder="1" applyAlignment="1" applyProtection="1">
      <alignment horizontal="left" vertical="top" wrapText="1"/>
      <protection locked="0"/>
    </xf>
    <xf numFmtId="0" fontId="5" fillId="35" borderId="11" xfId="0" applyNumberFormat="1" applyFont="1" applyFill="1" applyBorder="1" applyAlignment="1" applyProtection="1">
      <alignment vertical="top"/>
      <protection locked="0"/>
    </xf>
    <xf numFmtId="0" fontId="4" fillId="35" borderId="11" xfId="0" applyNumberFormat="1" applyFont="1" applyFill="1" applyBorder="1" applyAlignment="1" applyProtection="1">
      <alignment horizontal="left" vertical="top" wrapText="1"/>
      <protection locked="0"/>
    </xf>
    <xf numFmtId="1" fontId="1" fillId="35" borderId="11" xfId="0" applyNumberFormat="1" applyFont="1" applyFill="1" applyBorder="1" applyAlignment="1" applyProtection="1">
      <alignment horizontal="center" vertical="top"/>
      <protection locked="0"/>
    </xf>
    <xf numFmtId="0" fontId="4" fillId="0" borderId="11" xfId="0" applyNumberFormat="1" applyFont="1" applyFill="1" applyBorder="1" applyAlignment="1" applyProtection="1">
      <alignment vertical="top"/>
      <protection locked="0"/>
    </xf>
    <xf numFmtId="0" fontId="4" fillId="35" borderId="11" xfId="0" applyNumberFormat="1" applyFont="1" applyFill="1" applyBorder="1" applyAlignment="1" applyProtection="1">
      <alignment vertical="top"/>
      <protection locked="0"/>
    </xf>
    <xf numFmtId="1" fontId="7" fillId="35" borderId="11" xfId="0" applyNumberFormat="1" applyFont="1" applyFill="1" applyBorder="1" applyAlignment="1" applyProtection="1">
      <alignment horizontal="center" vertical="top"/>
      <protection locked="0"/>
    </xf>
    <xf numFmtId="1" fontId="7" fillId="0" borderId="11" xfId="0" applyNumberFormat="1" applyFont="1" applyFill="1" applyBorder="1" applyAlignment="1" applyProtection="1">
      <alignment horizontal="center" vertical="top"/>
      <protection locked="0"/>
    </xf>
    <xf numFmtId="0" fontId="4" fillId="0" borderId="11" xfId="0" applyNumberFormat="1" applyFont="1" applyFill="1" applyBorder="1" applyAlignment="1" applyProtection="1">
      <alignment vertical="top" wrapText="1"/>
      <protection locked="0"/>
    </xf>
    <xf numFmtId="1" fontId="6" fillId="0" borderId="11" xfId="0" applyNumberFormat="1" applyFont="1" applyFill="1" applyBorder="1" applyAlignment="1" applyProtection="1">
      <alignment horizontal="center" vertical="top"/>
      <protection locked="0"/>
    </xf>
    <xf numFmtId="0" fontId="5" fillId="35" borderId="11" xfId="0" applyNumberFormat="1" applyFont="1" applyFill="1" applyBorder="1" applyAlignment="1" applyProtection="1">
      <alignment vertical="top"/>
      <protection locked="0"/>
    </xf>
    <xf numFmtId="0" fontId="4" fillId="0" borderId="11" xfId="0" applyNumberFormat="1" applyFont="1" applyFill="1" applyBorder="1" applyAlignment="1" applyProtection="1">
      <alignment horizontal="left" vertical="top"/>
      <protection locked="0"/>
    </xf>
    <xf numFmtId="0" fontId="4" fillId="0" borderId="11" xfId="0" applyNumberFormat="1" applyFont="1" applyFill="1" applyBorder="1" applyAlignment="1" applyProtection="1">
      <alignment horizontal="left" vertical="top" wrapText="1"/>
      <protection locked="0"/>
    </xf>
    <xf numFmtId="0" fontId="5" fillId="35" borderId="11" xfId="0" applyNumberFormat="1" applyFont="1" applyFill="1" applyBorder="1" applyAlignment="1" applyProtection="1">
      <alignment vertical="top" wrapText="1"/>
      <protection locked="0"/>
    </xf>
    <xf numFmtId="0" fontId="5" fillId="0" borderId="11" xfId="0" applyNumberFormat="1" applyFont="1" applyFill="1" applyBorder="1" applyAlignment="1" applyProtection="1">
      <alignment vertical="top"/>
      <protection locked="0"/>
    </xf>
    <xf numFmtId="1" fontId="0" fillId="0" borderId="11" xfId="0" applyNumberFormat="1" applyFont="1" applyFill="1" applyBorder="1" applyAlignment="1" applyProtection="1">
      <alignment horizontal="center" vertical="top"/>
      <protection locked="0"/>
    </xf>
    <xf numFmtId="0" fontId="4" fillId="35" borderId="11" xfId="0" applyNumberFormat="1" applyFont="1" applyFill="1" applyBorder="1" applyAlignment="1" applyProtection="1">
      <alignment horizontal="left" vertical="top" wrapText="1"/>
      <protection locked="0"/>
    </xf>
    <xf numFmtId="1" fontId="1" fillId="35" borderId="11" xfId="0" applyNumberFormat="1" applyFont="1" applyFill="1" applyBorder="1" applyAlignment="1" applyProtection="1">
      <alignment horizontal="center" vertical="top"/>
      <protection locked="0"/>
    </xf>
    <xf numFmtId="0" fontId="4" fillId="34" borderId="11" xfId="0" applyNumberFormat="1" applyFont="1" applyFill="1" applyBorder="1" applyAlignment="1" applyProtection="1">
      <alignment horizontal="left" vertical="top" wrapText="1"/>
      <protection locked="0"/>
    </xf>
    <xf numFmtId="0" fontId="0" fillId="0" borderId="11" xfId="0" applyBorder="1" applyAlignment="1">
      <alignment vertical="top"/>
    </xf>
    <xf numFmtId="5" fontId="4" fillId="0" borderId="11" xfId="0" applyNumberFormat="1" applyFont="1" applyFill="1" applyBorder="1" applyAlignment="1" applyProtection="1">
      <alignment horizontal="left" vertical="top" wrapText="1"/>
      <protection locked="0"/>
    </xf>
    <xf numFmtId="0" fontId="5" fillId="36" borderId="11" xfId="0" applyNumberFormat="1" applyFont="1" applyFill="1" applyBorder="1" applyAlignment="1" applyProtection="1">
      <alignment vertical="top"/>
      <protection locked="0"/>
    </xf>
    <xf numFmtId="0" fontId="4" fillId="36" borderId="11" xfId="0" applyNumberFormat="1" applyFont="1" applyFill="1" applyBorder="1" applyAlignment="1" applyProtection="1">
      <alignment horizontal="left" vertical="top" wrapText="1"/>
      <protection locked="0"/>
    </xf>
    <xf numFmtId="0" fontId="4" fillId="0" borderId="11" xfId="0" applyFont="1" applyBorder="1" applyAlignment="1">
      <alignment horizontal="center" vertical="top" wrapText="1"/>
    </xf>
    <xf numFmtId="0" fontId="1" fillId="33" borderId="0" xfId="0" applyFont="1" applyFill="1" applyAlignment="1">
      <alignment/>
    </xf>
    <xf numFmtId="0" fontId="10" fillId="33" borderId="0" xfId="53" applyFill="1" applyAlignment="1" applyProtection="1">
      <alignment/>
      <protection/>
    </xf>
    <xf numFmtId="164" fontId="1" fillId="0" borderId="11" xfId="0" applyNumberFormat="1" applyFont="1" applyFill="1" applyBorder="1" applyAlignment="1" applyProtection="1">
      <alignment horizontal="right" vertical="top"/>
      <protection locked="0"/>
    </xf>
    <xf numFmtId="164" fontId="1" fillId="0" borderId="0" xfId="0" applyNumberFormat="1" applyFont="1" applyFill="1" applyBorder="1" applyAlignment="1" applyProtection="1">
      <alignment horizontal="right"/>
      <protection locked="0"/>
    </xf>
    <xf numFmtId="0" fontId="1" fillId="0" borderId="0" xfId="0" applyNumberFormat="1" applyFont="1" applyFill="1" applyBorder="1" applyAlignment="1" applyProtection="1">
      <alignment horizontal="right"/>
      <protection locked="0"/>
    </xf>
    <xf numFmtId="0" fontId="1" fillId="0" borderId="11" xfId="0" applyFont="1" applyBorder="1" applyAlignment="1">
      <alignment vertical="top"/>
    </xf>
    <xf numFmtId="0" fontId="5" fillId="34" borderId="11" xfId="0" applyNumberFormat="1" applyFont="1" applyFill="1" applyBorder="1" applyAlignment="1" applyProtection="1">
      <alignment vertical="top"/>
      <protection locked="0"/>
    </xf>
    <xf numFmtId="0" fontId="6" fillId="0" borderId="0" xfId="0" applyNumberFormat="1" applyFont="1" applyFill="1" applyBorder="1" applyAlignment="1" applyProtection="1">
      <alignment vertical="top"/>
      <protection locked="0"/>
    </xf>
    <xf numFmtId="0" fontId="6" fillId="0" borderId="0" xfId="0" applyFont="1" applyAlignment="1">
      <alignment vertical="top"/>
    </xf>
    <xf numFmtId="164" fontId="4" fillId="0" borderId="11" xfId="0" applyNumberFormat="1" applyFont="1" applyBorder="1" applyAlignment="1">
      <alignment horizontal="right" vertical="top" wrapText="1"/>
    </xf>
    <xf numFmtId="164" fontId="6" fillId="0" borderId="0" xfId="0" applyNumberFormat="1" applyFont="1" applyFill="1" applyBorder="1" applyAlignment="1" applyProtection="1">
      <alignment vertical="top"/>
      <protection locked="0"/>
    </xf>
    <xf numFmtId="164" fontId="6" fillId="0" borderId="0" xfId="0" applyNumberFormat="1" applyFont="1" applyAlignment="1">
      <alignment vertical="top"/>
    </xf>
    <xf numFmtId="1" fontId="6" fillId="0" borderId="11" xfId="0" applyNumberFormat="1" applyFont="1" applyBorder="1" applyAlignment="1">
      <alignment vertical="top"/>
    </xf>
    <xf numFmtId="164" fontId="1" fillId="0" borderId="11" xfId="0" applyNumberFormat="1" applyFont="1" applyFill="1" applyBorder="1" applyAlignment="1" applyProtection="1">
      <alignment horizontal="right" vertical="top"/>
      <protection locked="0"/>
    </xf>
    <xf numFmtId="1" fontId="6" fillId="0" borderId="11" xfId="0" applyNumberFormat="1" applyFont="1" applyBorder="1" applyAlignment="1">
      <alignment vertical="top"/>
    </xf>
    <xf numFmtId="164" fontId="6" fillId="0" borderId="0" xfId="0" applyNumberFormat="1" applyFont="1" applyFill="1" applyBorder="1" applyAlignment="1" applyProtection="1">
      <alignment vertical="top"/>
      <protection locked="0"/>
    </xf>
    <xf numFmtId="0" fontId="6" fillId="0" borderId="0" xfId="0" applyNumberFormat="1" applyFont="1" applyFill="1" applyBorder="1" applyAlignment="1" applyProtection="1">
      <alignment vertical="top"/>
      <protection locked="0"/>
    </xf>
    <xf numFmtId="0" fontId="4" fillId="37" borderId="11" xfId="0" applyNumberFormat="1" applyFont="1" applyFill="1" applyBorder="1" applyAlignment="1" applyProtection="1">
      <alignment vertical="top"/>
      <protection locked="0"/>
    </xf>
    <xf numFmtId="0" fontId="4" fillId="37" borderId="11" xfId="0" applyNumberFormat="1" applyFont="1" applyFill="1" applyBorder="1" applyAlignment="1" applyProtection="1">
      <alignment horizontal="left" vertical="top" wrapText="1"/>
      <protection locked="0"/>
    </xf>
    <xf numFmtId="1" fontId="1" fillId="37" borderId="11" xfId="0" applyNumberFormat="1" applyFont="1" applyFill="1" applyBorder="1" applyAlignment="1" applyProtection="1">
      <alignment horizontal="center" vertical="top"/>
      <protection locked="0"/>
    </xf>
    <xf numFmtId="0" fontId="0" fillId="38" borderId="0" xfId="0" applyNumberFormat="1" applyFont="1" applyFill="1" applyBorder="1" applyAlignment="1" applyProtection="1">
      <alignment vertical="top"/>
      <protection locked="0"/>
    </xf>
    <xf numFmtId="0" fontId="4" fillId="0" borderId="11" xfId="0" applyNumberFormat="1" applyFont="1" applyFill="1" applyBorder="1" applyAlignment="1" applyProtection="1">
      <alignment vertical="top" wrapText="1"/>
      <protection locked="0"/>
    </xf>
    <xf numFmtId="0" fontId="4" fillId="37" borderId="11" xfId="0" applyNumberFormat="1" applyFont="1" applyFill="1" applyBorder="1" applyAlignment="1" applyProtection="1">
      <alignment vertical="top" wrapText="1"/>
      <protection locked="0"/>
    </xf>
    <xf numFmtId="1" fontId="6" fillId="37" borderId="11" xfId="0" applyNumberFormat="1" applyFont="1" applyFill="1" applyBorder="1" applyAlignment="1" applyProtection="1">
      <alignment horizontal="center" vertical="top"/>
      <protection locked="0"/>
    </xf>
    <xf numFmtId="1" fontId="6" fillId="0" borderId="11" xfId="0" applyNumberFormat="1" applyFont="1" applyFill="1" applyBorder="1" applyAlignment="1">
      <alignment vertical="top"/>
    </xf>
    <xf numFmtId="0" fontId="5" fillId="35" borderId="11" xfId="0" applyNumberFormat="1" applyFont="1" applyFill="1" applyBorder="1" applyAlignment="1" applyProtection="1">
      <alignment vertical="top" wrapText="1"/>
      <protection locked="0"/>
    </xf>
    <xf numFmtId="0" fontId="4" fillId="37" borderId="11" xfId="0" applyNumberFormat="1" applyFont="1" applyFill="1" applyBorder="1" applyAlignment="1" applyProtection="1">
      <alignment horizontal="left" vertical="top" wrapText="1"/>
      <protection locked="0"/>
    </xf>
    <xf numFmtId="164" fontId="6" fillId="0" borderId="0" xfId="0" applyNumberFormat="1" applyFont="1" applyAlignment="1">
      <alignment vertical="top"/>
    </xf>
    <xf numFmtId="0" fontId="6" fillId="0" borderId="0" xfId="0" applyFont="1" applyAlignment="1">
      <alignment vertical="top"/>
    </xf>
    <xf numFmtId="0" fontId="5" fillId="37" borderId="11" xfId="0" applyNumberFormat="1" applyFont="1" applyFill="1" applyBorder="1" applyAlignment="1" applyProtection="1">
      <alignment vertical="top"/>
      <protection locked="0"/>
    </xf>
    <xf numFmtId="0" fontId="0" fillId="38" borderId="0" xfId="0" applyFill="1" applyAlignment="1">
      <alignment vertical="top"/>
    </xf>
    <xf numFmtId="0" fontId="4" fillId="37" borderId="11" xfId="0" applyNumberFormat="1" applyFont="1" applyFill="1" applyBorder="1" applyAlignment="1" applyProtection="1">
      <alignment vertical="top"/>
      <protection locked="0"/>
    </xf>
    <xf numFmtId="0" fontId="4" fillId="34" borderId="11" xfId="0" applyNumberFormat="1" applyFont="1" applyFill="1" applyBorder="1" applyAlignment="1" applyProtection="1">
      <alignment vertical="top" wrapText="1"/>
      <protection locked="0"/>
    </xf>
    <xf numFmtId="0" fontId="5" fillId="0" borderId="11" xfId="0" applyNumberFormat="1" applyFont="1" applyFill="1" applyBorder="1" applyAlignment="1" applyProtection="1">
      <alignment vertical="top" wrapText="1"/>
      <protection locked="0"/>
    </xf>
    <xf numFmtId="0" fontId="0" fillId="0" borderId="11" xfId="0" applyFill="1" applyBorder="1" applyAlignment="1">
      <alignment vertical="top"/>
    </xf>
    <xf numFmtId="0" fontId="5" fillId="35" borderId="11" xfId="0" applyFont="1" applyFill="1" applyBorder="1" applyAlignment="1">
      <alignment vertical="top"/>
    </xf>
    <xf numFmtId="0" fontId="4" fillId="35" borderId="11" xfId="0" applyFont="1" applyFill="1" applyBorder="1" applyAlignment="1">
      <alignment vertical="top" wrapText="1"/>
    </xf>
    <xf numFmtId="1" fontId="0" fillId="37" borderId="11" xfId="0" applyNumberFormat="1" applyFont="1" applyFill="1" applyBorder="1" applyAlignment="1" applyProtection="1">
      <alignment horizontal="center" vertical="top"/>
      <protection locked="0"/>
    </xf>
    <xf numFmtId="164" fontId="6" fillId="0" borderId="0" xfId="0" applyNumberFormat="1" applyFont="1" applyFill="1" applyAlignment="1">
      <alignment vertical="top"/>
    </xf>
    <xf numFmtId="0" fontId="0" fillId="0" borderId="0" xfId="0" applyFill="1" applyAlignment="1">
      <alignment vertical="top"/>
    </xf>
    <xf numFmtId="0" fontId="6" fillId="0" borderId="0" xfId="0" applyFont="1" applyFill="1" applyAlignment="1">
      <alignment vertical="top"/>
    </xf>
    <xf numFmtId="1" fontId="1" fillId="0" borderId="11" xfId="0" applyNumberFormat="1" applyFont="1" applyFill="1" applyBorder="1" applyAlignment="1" applyProtection="1">
      <alignment horizontal="center" vertical="top"/>
      <protection locked="0"/>
    </xf>
    <xf numFmtId="0" fontId="4" fillId="0" borderId="0" xfId="0" applyFont="1" applyAlignment="1">
      <alignment vertical="top"/>
    </xf>
    <xf numFmtId="1" fontId="6" fillId="0" borderId="0" xfId="0" applyNumberFormat="1" applyFont="1" applyAlignment="1">
      <alignment/>
    </xf>
    <xf numFmtId="0" fontId="1" fillId="33" borderId="0" xfId="0" applyFont="1" applyFill="1" applyAlignment="1">
      <alignment vertical="top"/>
    </xf>
    <xf numFmtId="0" fontId="1" fillId="0" borderId="0" xfId="0" applyFont="1" applyFill="1" applyAlignment="1">
      <alignment horizontal="center" vertical="top"/>
    </xf>
    <xf numFmtId="0" fontId="1" fillId="0" borderId="0" xfId="0" applyFont="1" applyAlignment="1">
      <alignment horizontal="center" vertical="top" wrapText="1"/>
    </xf>
    <xf numFmtId="0" fontId="0" fillId="0" borderId="0" xfId="0" applyNumberFormat="1" applyFont="1" applyFill="1" applyBorder="1" applyAlignment="1" applyProtection="1">
      <alignment horizontal="right" vertical="top"/>
      <protection locked="0"/>
    </xf>
    <xf numFmtId="164" fontId="0" fillId="0" borderId="0" xfId="0" applyNumberFormat="1" applyAlignment="1">
      <alignment vertical="top"/>
    </xf>
    <xf numFmtId="0" fontId="0" fillId="33" borderId="0" xfId="0" applyFont="1" applyFill="1" applyAlignment="1">
      <alignment vertical="top" wrapText="1"/>
    </xf>
    <xf numFmtId="0" fontId="0" fillId="33" borderId="0" xfId="0" applyFill="1" applyAlignment="1">
      <alignment vertical="top" wrapText="1"/>
    </xf>
    <xf numFmtId="0" fontId="7" fillId="0" borderId="12" xfId="0" applyNumberFormat="1" applyFont="1" applyFill="1" applyBorder="1" applyAlignment="1" applyProtection="1">
      <alignment horizontal="left" vertical="top" wrapText="1"/>
      <protection locked="0"/>
    </xf>
    <xf numFmtId="0" fontId="7" fillId="0" borderId="13" xfId="0" applyNumberFormat="1" applyFont="1" applyFill="1" applyBorder="1" applyAlignment="1" applyProtection="1">
      <alignment horizontal="left" vertical="top" wrapText="1"/>
      <protection locked="0"/>
    </xf>
    <xf numFmtId="0" fontId="7" fillId="0" borderId="14" xfId="0" applyNumberFormat="1" applyFont="1" applyFill="1" applyBorder="1" applyAlignment="1" applyProtection="1">
      <alignment horizontal="left" vertical="top" wrapText="1"/>
      <protection locked="0"/>
    </xf>
    <xf numFmtId="0" fontId="1" fillId="33" borderId="0" xfId="0" applyNumberFormat="1" applyFont="1" applyFill="1" applyBorder="1" applyAlignment="1" applyProtection="1">
      <alignment horizontal="left"/>
      <protection locked="0"/>
    </xf>
    <xf numFmtId="0" fontId="0" fillId="0" borderId="0" xfId="0" applyAlignment="1">
      <alignment horizontal="left"/>
    </xf>
    <xf numFmtId="0" fontId="1" fillId="0" borderId="0" xfId="0" applyFont="1" applyFill="1" applyAlignment="1">
      <alignment horizontal="center"/>
    </xf>
    <xf numFmtId="0" fontId="0" fillId="33"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horizontal="left" vertical="top" wrapText="1"/>
      <protection locked="0"/>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atguide.com/"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heatguide.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HN190"/>
  <sheetViews>
    <sheetView tabSelected="1" zoomScale="135" zoomScaleNormal="135" zoomScalePageLayoutView="0" workbookViewId="0" topLeftCell="A100">
      <selection activeCell="K111" sqref="K111"/>
    </sheetView>
  </sheetViews>
  <sheetFormatPr defaultColWidth="9.140625" defaultRowHeight="12.75"/>
  <cols>
    <col min="1" max="1" width="3.7109375" style="3" customWidth="1"/>
    <col min="2" max="2" width="5.8515625" style="64" customWidth="1"/>
    <col min="3" max="3" width="15.8515625" style="2" customWidth="1"/>
    <col min="4" max="4" width="45.140625" style="1" customWidth="1"/>
    <col min="5" max="5" width="7.00390625" style="4" customWidth="1"/>
    <col min="6" max="7" width="5.00390625" style="4" customWidth="1"/>
    <col min="8" max="8" width="6.140625" style="3" customWidth="1"/>
    <col min="9" max="9" width="6.140625" style="107" customWidth="1"/>
    <col min="10" max="10" width="8.57421875" style="0" customWidth="1"/>
    <col min="12" max="12" width="21.7109375" style="0" customWidth="1"/>
  </cols>
  <sheetData>
    <row r="1" spans="1:9" s="16" customFormat="1" ht="12.75">
      <c r="A1" s="114" t="s">
        <v>321</v>
      </c>
      <c r="B1" s="115"/>
      <c r="C1" s="115"/>
      <c r="D1" s="115"/>
      <c r="E1" s="61" t="s">
        <v>303</v>
      </c>
      <c r="F1" s="60"/>
      <c r="G1" s="60"/>
      <c r="H1" s="60"/>
      <c r="I1" s="104"/>
    </row>
    <row r="2" spans="1:9" s="14" customFormat="1" ht="12.75">
      <c r="A2" s="5"/>
      <c r="B2" s="17"/>
      <c r="C2" s="17"/>
      <c r="D2" s="17"/>
      <c r="E2" s="18" t="s">
        <v>134</v>
      </c>
      <c r="F2" s="116" t="s">
        <v>38</v>
      </c>
      <c r="G2" s="116"/>
      <c r="H2" s="18" t="s">
        <v>0</v>
      </c>
      <c r="I2" s="105" t="s">
        <v>41</v>
      </c>
    </row>
    <row r="3" spans="1:9" s="6" customFormat="1" ht="38.25">
      <c r="A3" s="5" t="s">
        <v>1</v>
      </c>
      <c r="B3" s="11" t="s">
        <v>27</v>
      </c>
      <c r="C3" s="7" t="s">
        <v>2</v>
      </c>
      <c r="D3" s="8" t="s">
        <v>3</v>
      </c>
      <c r="E3" s="10" t="s">
        <v>135</v>
      </c>
      <c r="F3" s="10" t="s">
        <v>39</v>
      </c>
      <c r="G3" s="10" t="s">
        <v>40</v>
      </c>
      <c r="H3" s="10" t="s">
        <v>42</v>
      </c>
      <c r="I3" s="106" t="s">
        <v>43</v>
      </c>
    </row>
    <row r="4" spans="1:9" s="25" customFormat="1" ht="12.75">
      <c r="A4" s="26">
        <v>1</v>
      </c>
      <c r="B4" s="65">
        <v>8.1</v>
      </c>
      <c r="C4" s="47" t="s">
        <v>81</v>
      </c>
      <c r="D4" s="47"/>
      <c r="E4" s="59"/>
      <c r="F4" s="74">
        <v>1180.5099333685712</v>
      </c>
      <c r="G4" s="74">
        <v>1762.5099333685712</v>
      </c>
      <c r="H4" s="27">
        <f>B4</f>
        <v>8.1</v>
      </c>
      <c r="I4" s="87">
        <f>B4</f>
        <v>8.1</v>
      </c>
    </row>
    <row r="5" spans="1:9" s="20" customFormat="1" ht="12.75">
      <c r="A5" s="28">
        <v>2</v>
      </c>
      <c r="B5" s="62">
        <f>I5-I4</f>
        <v>7.700000000000001</v>
      </c>
      <c r="C5" s="29" t="s">
        <v>139</v>
      </c>
      <c r="D5" s="48"/>
      <c r="E5" s="31"/>
      <c r="F5" s="74">
        <v>2052.8266853933546</v>
      </c>
      <c r="G5" s="74">
        <v>2252.8266853933546</v>
      </c>
      <c r="H5" s="27">
        <f aca="true" t="shared" si="0" ref="H5:H69">I5/A5</f>
        <v>7.9</v>
      </c>
      <c r="I5" s="87">
        <v>15.8</v>
      </c>
    </row>
    <row r="6" spans="1:9" s="20" customFormat="1" ht="22.5">
      <c r="A6" s="28">
        <v>3</v>
      </c>
      <c r="B6" s="62">
        <f>I6-I5</f>
        <v>5.399999999999999</v>
      </c>
      <c r="C6" s="29" t="s">
        <v>320</v>
      </c>
      <c r="D6" s="48" t="s">
        <v>322</v>
      </c>
      <c r="E6" s="31"/>
      <c r="F6" s="74">
        <v>3429.3337934376846</v>
      </c>
      <c r="G6" s="74">
        <v>2629.3337934376846</v>
      </c>
      <c r="H6" s="27">
        <f t="shared" si="0"/>
        <v>7.066666666666666</v>
      </c>
      <c r="I6" s="87">
        <v>21.2</v>
      </c>
    </row>
    <row r="7" spans="1:9" s="20" customFormat="1" ht="22.5">
      <c r="A7" s="28">
        <f aca="true" t="shared" si="1" ref="A7:A70">A6+1</f>
        <v>4</v>
      </c>
      <c r="B7" s="62">
        <f>I7-I6</f>
        <v>10.5</v>
      </c>
      <c r="C7" s="33" t="s">
        <v>319</v>
      </c>
      <c r="D7" s="34" t="s">
        <v>82</v>
      </c>
      <c r="E7" s="35">
        <v>3</v>
      </c>
      <c r="F7" s="103">
        <v>731.044924448845</v>
      </c>
      <c r="G7" s="103">
        <v>1406.044924448845</v>
      </c>
      <c r="H7" s="27">
        <f t="shared" si="0"/>
        <v>7.925</v>
      </c>
      <c r="I7" s="87">
        <v>31.7</v>
      </c>
    </row>
    <row r="8" spans="1:9" s="20" customFormat="1" ht="12.75">
      <c r="A8" s="28">
        <f t="shared" si="1"/>
        <v>5</v>
      </c>
      <c r="B8" s="62">
        <f aca="true" t="shared" si="2" ref="B8:B72">I8-I7</f>
        <v>11.500000000000004</v>
      </c>
      <c r="C8" s="29" t="s">
        <v>83</v>
      </c>
      <c r="D8" s="36"/>
      <c r="E8" s="31"/>
      <c r="F8" s="74">
        <v>2814.3044662199995</v>
      </c>
      <c r="G8" s="74">
        <v>2889.3044662199995</v>
      </c>
      <c r="H8" s="27">
        <f t="shared" si="0"/>
        <v>8.64</v>
      </c>
      <c r="I8" s="87">
        <v>43.2</v>
      </c>
    </row>
    <row r="9" spans="1:9" s="20" customFormat="1" ht="12.75">
      <c r="A9" s="28">
        <f t="shared" si="1"/>
        <v>6</v>
      </c>
      <c r="B9" s="73">
        <f t="shared" si="2"/>
        <v>7.299999999999997</v>
      </c>
      <c r="C9" s="29" t="s">
        <v>141</v>
      </c>
      <c r="D9" s="36"/>
      <c r="E9" s="31"/>
      <c r="F9" s="74">
        <v>2055.708663249999</v>
      </c>
      <c r="G9" s="74">
        <v>1205.708663249999</v>
      </c>
      <c r="H9" s="27">
        <f t="shared" si="0"/>
        <v>8.416666666666666</v>
      </c>
      <c r="I9" s="87">
        <v>50.5</v>
      </c>
    </row>
    <row r="10" spans="1:9" s="20" customFormat="1" ht="12.75">
      <c r="A10" s="28">
        <f t="shared" si="1"/>
        <v>7</v>
      </c>
      <c r="B10" s="73">
        <f t="shared" si="2"/>
        <v>8.100000000000001</v>
      </c>
      <c r="C10" s="29" t="s">
        <v>84</v>
      </c>
      <c r="D10" s="36"/>
      <c r="E10" s="31"/>
      <c r="F10" s="74">
        <v>2612.9888896062935</v>
      </c>
      <c r="G10" s="74">
        <v>2312.9888896062935</v>
      </c>
      <c r="H10" s="27">
        <f t="shared" si="0"/>
        <v>8.371428571428572</v>
      </c>
      <c r="I10" s="87">
        <v>58.6</v>
      </c>
    </row>
    <row r="11" spans="1:9" s="20" customFormat="1" ht="22.5">
      <c r="A11" s="28">
        <f t="shared" si="1"/>
        <v>8</v>
      </c>
      <c r="B11" s="62">
        <f t="shared" si="2"/>
        <v>10.999999999999993</v>
      </c>
      <c r="C11" s="33" t="s">
        <v>30</v>
      </c>
      <c r="D11" s="54" t="s">
        <v>351</v>
      </c>
      <c r="E11" s="35">
        <v>4</v>
      </c>
      <c r="F11" s="74">
        <v>2436.2143968280966</v>
      </c>
      <c r="G11" s="74">
        <v>3961.2143968280966</v>
      </c>
      <c r="H11" s="27">
        <f t="shared" si="0"/>
        <v>8.7</v>
      </c>
      <c r="I11" s="87">
        <v>69.6</v>
      </c>
    </row>
    <row r="12" spans="1:9" s="20" customFormat="1" ht="12.75">
      <c r="A12" s="28">
        <f t="shared" si="1"/>
        <v>9</v>
      </c>
      <c r="B12" s="62">
        <f t="shared" si="2"/>
        <v>6.700000000000003</v>
      </c>
      <c r="C12" s="29" t="s">
        <v>51</v>
      </c>
      <c r="D12" s="48" t="s">
        <v>323</v>
      </c>
      <c r="E12" s="31"/>
      <c r="F12" s="74">
        <v>2285.988359970883</v>
      </c>
      <c r="G12" s="74">
        <v>1460.9883599708828</v>
      </c>
      <c r="H12" s="27">
        <f t="shared" si="0"/>
        <v>8.477777777777778</v>
      </c>
      <c r="I12" s="87">
        <v>76.3</v>
      </c>
    </row>
    <row r="13" spans="1:9" s="20" customFormat="1" ht="12.75">
      <c r="A13" s="28">
        <f t="shared" si="1"/>
        <v>10</v>
      </c>
      <c r="B13" s="62">
        <f t="shared" si="2"/>
        <v>10</v>
      </c>
      <c r="C13" s="29" t="s">
        <v>143</v>
      </c>
      <c r="D13" s="48" t="s">
        <v>144</v>
      </c>
      <c r="E13" s="31"/>
      <c r="F13" s="74">
        <v>2902.8871435200003</v>
      </c>
      <c r="G13" s="74">
        <v>1642.8871435200003</v>
      </c>
      <c r="H13" s="27">
        <f t="shared" si="0"/>
        <v>8.629999999999999</v>
      </c>
      <c r="I13" s="87">
        <v>86.3</v>
      </c>
    </row>
    <row r="14" spans="1:9" s="20" customFormat="1" ht="12.75">
      <c r="A14" s="28">
        <f t="shared" si="1"/>
        <v>11</v>
      </c>
      <c r="B14" s="62">
        <f t="shared" si="2"/>
        <v>7.6000000000000085</v>
      </c>
      <c r="C14" s="29" t="s">
        <v>85</v>
      </c>
      <c r="D14" s="48" t="s">
        <v>324</v>
      </c>
      <c r="E14" s="31"/>
      <c r="F14" s="74">
        <v>1515.091865819997</v>
      </c>
      <c r="G14" s="74">
        <v>1735.091865819997</v>
      </c>
      <c r="H14" s="27">
        <f t="shared" si="0"/>
        <v>8.536363636363637</v>
      </c>
      <c r="I14" s="87">
        <v>93.9</v>
      </c>
    </row>
    <row r="15" spans="1:9" s="20" customFormat="1" ht="12.75">
      <c r="A15" s="28">
        <f t="shared" si="1"/>
        <v>12</v>
      </c>
      <c r="B15" s="62">
        <f t="shared" si="2"/>
        <v>8.099999999999994</v>
      </c>
      <c r="C15" s="29" t="s">
        <v>325</v>
      </c>
      <c r="D15" s="48"/>
      <c r="E15" s="31"/>
      <c r="F15" s="74">
        <v>1637.8608942699957</v>
      </c>
      <c r="G15" s="74">
        <v>1237.8608942699957</v>
      </c>
      <c r="H15" s="27">
        <f t="shared" si="0"/>
        <v>8.5</v>
      </c>
      <c r="I15" s="87">
        <v>102</v>
      </c>
    </row>
    <row r="16" spans="1:9" s="20" customFormat="1" ht="12.75">
      <c r="A16" s="28">
        <f t="shared" si="1"/>
        <v>13</v>
      </c>
      <c r="B16" s="62">
        <f t="shared" si="2"/>
        <v>7.799999999999997</v>
      </c>
      <c r="C16" s="37" t="s">
        <v>86</v>
      </c>
      <c r="D16" s="52" t="s">
        <v>146</v>
      </c>
      <c r="E16" s="39">
        <v>2</v>
      </c>
      <c r="F16" s="74">
        <v>1495.7349104099972</v>
      </c>
      <c r="G16" s="74">
        <v>2585.734910409997</v>
      </c>
      <c r="H16" s="27">
        <f t="shared" si="0"/>
        <v>8.446153846153846</v>
      </c>
      <c r="I16" s="87">
        <v>109.8</v>
      </c>
    </row>
    <row r="17" spans="1:9" s="20" customFormat="1" ht="12.75">
      <c r="A17" s="28">
        <f t="shared" si="1"/>
        <v>14</v>
      </c>
      <c r="B17" s="62">
        <f>I17-I16</f>
        <v>8.200000000000003</v>
      </c>
      <c r="C17" s="29" t="s">
        <v>51</v>
      </c>
      <c r="D17" s="48" t="s">
        <v>148</v>
      </c>
      <c r="E17" s="31"/>
      <c r="F17" s="74">
        <v>2704.3963295700005</v>
      </c>
      <c r="G17" s="74">
        <v>1264.3963295700005</v>
      </c>
      <c r="H17" s="27">
        <f t="shared" si="0"/>
        <v>8.428571428571429</v>
      </c>
      <c r="I17" s="87">
        <v>118</v>
      </c>
    </row>
    <row r="18" spans="1:9" s="20" customFormat="1" ht="12.75">
      <c r="A18" s="28">
        <f t="shared" si="1"/>
        <v>15</v>
      </c>
      <c r="B18" s="62">
        <f t="shared" si="2"/>
        <v>7.599999999999994</v>
      </c>
      <c r="C18" s="29" t="s">
        <v>149</v>
      </c>
      <c r="D18" s="30"/>
      <c r="E18" s="31"/>
      <c r="F18" s="74">
        <v>1532.4990831240011</v>
      </c>
      <c r="G18" s="74">
        <v>1902.4990831240011</v>
      </c>
      <c r="H18" s="27">
        <f t="shared" si="0"/>
        <v>8.373333333333333</v>
      </c>
      <c r="I18" s="87">
        <v>125.6</v>
      </c>
    </row>
    <row r="19" spans="1:9" s="20" customFormat="1" ht="12.75">
      <c r="A19" s="28">
        <f t="shared" si="1"/>
        <v>16</v>
      </c>
      <c r="B19" s="62">
        <f t="shared" si="2"/>
        <v>11.700000000000017</v>
      </c>
      <c r="C19" s="77" t="s">
        <v>150</v>
      </c>
      <c r="D19" s="78"/>
      <c r="E19" s="79">
        <v>2</v>
      </c>
      <c r="F19" s="74">
        <v>1496.391078390002</v>
      </c>
      <c r="G19" s="74">
        <v>4693.391078390002</v>
      </c>
      <c r="H19" s="27">
        <f>I19/A19</f>
        <v>8.58125</v>
      </c>
      <c r="I19" s="87">
        <v>137.3</v>
      </c>
    </row>
    <row r="20" spans="1:9" s="20" customFormat="1" ht="12.75">
      <c r="A20" s="28">
        <f t="shared" si="1"/>
        <v>17</v>
      </c>
      <c r="B20" s="62">
        <f t="shared" si="2"/>
        <v>6.699999999999989</v>
      </c>
      <c r="C20" s="40" t="s">
        <v>87</v>
      </c>
      <c r="D20" s="48" t="s">
        <v>151</v>
      </c>
      <c r="E20" s="31"/>
      <c r="F20" s="74">
        <v>3202.427826389999</v>
      </c>
      <c r="G20" s="74">
        <v>595.4278263899989</v>
      </c>
      <c r="H20" s="27">
        <f t="shared" si="0"/>
        <v>8.470588235294118</v>
      </c>
      <c r="I20" s="87">
        <v>144</v>
      </c>
    </row>
    <row r="21" spans="1:9" s="20" customFormat="1" ht="12.75">
      <c r="A21" s="28">
        <f t="shared" si="1"/>
        <v>18</v>
      </c>
      <c r="B21" s="62">
        <f t="shared" si="2"/>
        <v>9.099999999999994</v>
      </c>
      <c r="C21" s="29" t="s">
        <v>304</v>
      </c>
      <c r="D21" s="30"/>
      <c r="E21" s="31"/>
      <c r="F21" s="74">
        <v>2172.427825629997</v>
      </c>
      <c r="G21" s="74">
        <v>2702.427825629997</v>
      </c>
      <c r="H21" s="27">
        <f>I21/A21</f>
        <v>8.505555555555555</v>
      </c>
      <c r="I21" s="87">
        <v>153.1</v>
      </c>
    </row>
    <row r="22" spans="1:9" s="20" customFormat="1" ht="45">
      <c r="A22" s="28">
        <f t="shared" si="1"/>
        <v>19</v>
      </c>
      <c r="B22" s="62">
        <f t="shared" si="2"/>
        <v>11.5</v>
      </c>
      <c r="C22" s="41" t="s">
        <v>153</v>
      </c>
      <c r="D22" s="52" t="s">
        <v>154</v>
      </c>
      <c r="E22" s="42">
        <v>3</v>
      </c>
      <c r="F22" s="74">
        <v>1954.724412419998</v>
      </c>
      <c r="G22" s="74">
        <v>3944.724412419998</v>
      </c>
      <c r="H22" s="27">
        <f t="shared" si="0"/>
        <v>8.663157894736841</v>
      </c>
      <c r="I22" s="87">
        <v>164.6</v>
      </c>
    </row>
    <row r="23" spans="1:10" s="20" customFormat="1" ht="12.75">
      <c r="A23" s="28">
        <f t="shared" si="1"/>
        <v>20</v>
      </c>
      <c r="B23" s="62">
        <f t="shared" si="2"/>
        <v>7.099999999999994</v>
      </c>
      <c r="C23" s="29" t="s">
        <v>51</v>
      </c>
      <c r="D23" s="48" t="s">
        <v>155</v>
      </c>
      <c r="E23" s="43"/>
      <c r="F23" s="74">
        <v>2878.280844269999</v>
      </c>
      <c r="G23" s="74">
        <v>1008.2808442699989</v>
      </c>
      <c r="H23" s="27">
        <f>I23/A23</f>
        <v>8.584999999999999</v>
      </c>
      <c r="I23" s="87">
        <v>171.7</v>
      </c>
      <c r="J23" s="80"/>
    </row>
    <row r="24" spans="1:10" s="20" customFormat="1" ht="12.75">
      <c r="A24" s="28">
        <f t="shared" si="1"/>
        <v>21</v>
      </c>
      <c r="B24" s="62">
        <f t="shared" si="2"/>
        <v>10.800000000000011</v>
      </c>
      <c r="C24" s="29" t="s">
        <v>156</v>
      </c>
      <c r="D24" s="30"/>
      <c r="E24" s="43"/>
      <c r="F24" s="74">
        <v>3000.1009303858973</v>
      </c>
      <c r="G24" s="74">
        <v>1765.1009303858973</v>
      </c>
      <c r="H24" s="27">
        <f t="shared" si="0"/>
        <v>8.69047619047619</v>
      </c>
      <c r="I24" s="87">
        <v>182.5</v>
      </c>
      <c r="J24" s="80"/>
    </row>
    <row r="25" spans="1:10" s="20" customFormat="1" ht="12.75">
      <c r="A25" s="28">
        <f t="shared" si="1"/>
        <v>22</v>
      </c>
      <c r="B25" s="62">
        <f t="shared" si="2"/>
        <v>11.800000000000011</v>
      </c>
      <c r="C25" s="29" t="s">
        <v>326</v>
      </c>
      <c r="D25" s="48" t="s">
        <v>157</v>
      </c>
      <c r="E25" s="43"/>
      <c r="F25" s="74">
        <v>1944.9878772578531</v>
      </c>
      <c r="G25" s="74">
        <v>1979.9878772578531</v>
      </c>
      <c r="H25" s="27">
        <f t="shared" si="0"/>
        <v>8.831818181818182</v>
      </c>
      <c r="I25" s="87">
        <v>194.3</v>
      </c>
      <c r="J25" s="117" t="s">
        <v>25</v>
      </c>
    </row>
    <row r="26" spans="1:222" s="21" customFormat="1" ht="23.25" thickBot="1">
      <c r="A26" s="28">
        <f t="shared" si="1"/>
        <v>23</v>
      </c>
      <c r="B26" s="62">
        <f t="shared" si="2"/>
        <v>12.5</v>
      </c>
      <c r="C26" s="77" t="s">
        <v>160</v>
      </c>
      <c r="D26" s="82" t="s">
        <v>327</v>
      </c>
      <c r="E26" s="83">
        <v>2</v>
      </c>
      <c r="F26" s="74">
        <v>2081.0262302799574</v>
      </c>
      <c r="G26" s="74">
        <v>2541.0262302799574</v>
      </c>
      <c r="H26" s="27">
        <f>I26/A26</f>
        <v>8.991304347826087</v>
      </c>
      <c r="I26" s="87">
        <v>206.8</v>
      </c>
      <c r="J26" s="117"/>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row>
    <row r="27" spans="1:10" s="20" customFormat="1" ht="12.75">
      <c r="A27" s="28">
        <f t="shared" si="1"/>
        <v>24</v>
      </c>
      <c r="B27" s="62">
        <f>I27-I26</f>
        <v>10.399999999999977</v>
      </c>
      <c r="C27" s="29" t="s">
        <v>159</v>
      </c>
      <c r="D27" s="48"/>
      <c r="E27" s="45"/>
      <c r="F27" s="74">
        <v>2623.6115724217616</v>
      </c>
      <c r="G27" s="74">
        <v>2388.6115724217616</v>
      </c>
      <c r="H27" s="27">
        <f t="shared" si="0"/>
        <v>9.049999999999999</v>
      </c>
      <c r="I27" s="87">
        <v>217.2</v>
      </c>
      <c r="J27" s="117"/>
    </row>
    <row r="28" spans="1:10" s="20" customFormat="1" ht="12.75">
      <c r="A28" s="28">
        <f t="shared" si="1"/>
        <v>25</v>
      </c>
      <c r="B28" s="62">
        <f t="shared" si="2"/>
        <v>12.900000000000006</v>
      </c>
      <c r="C28" s="29" t="s">
        <v>162</v>
      </c>
      <c r="D28" s="48"/>
      <c r="E28" s="45"/>
      <c r="F28" s="74">
        <v>3209.2276007857135</v>
      </c>
      <c r="G28" s="74">
        <v>3789.2276007857135</v>
      </c>
      <c r="H28" s="27">
        <f t="shared" si="0"/>
        <v>9.204</v>
      </c>
      <c r="I28" s="87">
        <v>230.1</v>
      </c>
      <c r="J28" s="117"/>
    </row>
    <row r="29" spans="1:9" s="20" customFormat="1" ht="12.75">
      <c r="A29" s="28">
        <f t="shared" si="1"/>
        <v>26</v>
      </c>
      <c r="B29" s="62">
        <f t="shared" si="2"/>
        <v>10.700000000000017</v>
      </c>
      <c r="C29" s="33" t="s">
        <v>5</v>
      </c>
      <c r="D29" s="54" t="s">
        <v>352</v>
      </c>
      <c r="E29" s="35">
        <v>2</v>
      </c>
      <c r="F29" s="74">
        <v>1466.3743461437514</v>
      </c>
      <c r="G29" s="74">
        <v>4366.374346143752</v>
      </c>
      <c r="H29" s="27">
        <f t="shared" si="0"/>
        <v>9.261538461538462</v>
      </c>
      <c r="I29" s="87">
        <v>240.8</v>
      </c>
    </row>
    <row r="30" spans="1:9" s="20" customFormat="1" ht="12.75">
      <c r="A30" s="28">
        <f t="shared" si="1"/>
        <v>27</v>
      </c>
      <c r="B30" s="62">
        <f t="shared" si="2"/>
        <v>6.899999999999977</v>
      </c>
      <c r="C30" s="29" t="s">
        <v>164</v>
      </c>
      <c r="D30" s="81" t="s">
        <v>165</v>
      </c>
      <c r="E30" s="31"/>
      <c r="F30" s="74">
        <v>2988.8112114808746</v>
      </c>
      <c r="G30" s="74">
        <v>1888.8112114808744</v>
      </c>
      <c r="H30" s="27">
        <f t="shared" si="0"/>
        <v>9.174074074074074</v>
      </c>
      <c r="I30" s="87">
        <v>247.7</v>
      </c>
    </row>
    <row r="31" spans="1:9" s="20" customFormat="1" ht="12.75">
      <c r="A31" s="28">
        <f t="shared" si="1"/>
        <v>28</v>
      </c>
      <c r="B31" s="62">
        <f t="shared" si="2"/>
        <v>13.100000000000023</v>
      </c>
      <c r="C31" s="29" t="s">
        <v>163</v>
      </c>
      <c r="D31" s="81"/>
      <c r="E31" s="31"/>
      <c r="F31" s="74">
        <v>3383.771619051406</v>
      </c>
      <c r="G31" s="74">
        <v>2023.771619051406</v>
      </c>
      <c r="H31" s="27">
        <f t="shared" si="0"/>
        <v>9.314285714285715</v>
      </c>
      <c r="I31" s="87">
        <v>260.8</v>
      </c>
    </row>
    <row r="32" spans="1:9" s="20" customFormat="1" ht="22.5">
      <c r="A32" s="28">
        <f t="shared" si="1"/>
        <v>29</v>
      </c>
      <c r="B32" s="62">
        <f t="shared" si="2"/>
        <v>13.099999999999966</v>
      </c>
      <c r="C32" s="33" t="s">
        <v>6</v>
      </c>
      <c r="D32" s="54" t="s">
        <v>353</v>
      </c>
      <c r="E32" s="35">
        <v>5</v>
      </c>
      <c r="F32" s="74">
        <v>2003.5761183504987</v>
      </c>
      <c r="G32" s="74">
        <v>4937.576118350498</v>
      </c>
      <c r="H32" s="27">
        <f t="shared" si="0"/>
        <v>9.444827586206896</v>
      </c>
      <c r="I32" s="87">
        <v>273.9</v>
      </c>
    </row>
    <row r="33" spans="1:9" s="20" customFormat="1" ht="12.75">
      <c r="A33" s="28">
        <f t="shared" si="1"/>
        <v>30</v>
      </c>
      <c r="B33" s="62">
        <f t="shared" si="2"/>
        <v>11</v>
      </c>
      <c r="C33" s="29" t="s">
        <v>88</v>
      </c>
      <c r="D33" s="44"/>
      <c r="E33" s="31"/>
      <c r="F33" s="74">
        <v>3636.3529440599104</v>
      </c>
      <c r="G33" s="74">
        <v>1662.3529440599104</v>
      </c>
      <c r="H33" s="27">
        <f t="shared" si="0"/>
        <v>9.496666666666666</v>
      </c>
      <c r="I33" s="87">
        <v>284.9</v>
      </c>
    </row>
    <row r="34" spans="1:9" s="20" customFormat="1" ht="12.75">
      <c r="A34" s="28">
        <f t="shared" si="1"/>
        <v>31</v>
      </c>
      <c r="B34" s="62">
        <f t="shared" si="2"/>
        <v>8.600000000000023</v>
      </c>
      <c r="C34" s="29" t="s">
        <v>168</v>
      </c>
      <c r="D34" s="44"/>
      <c r="E34" s="31"/>
      <c r="F34" s="74">
        <v>2341.8428001956004</v>
      </c>
      <c r="G34" s="74">
        <v>2021.8428001956004</v>
      </c>
      <c r="H34" s="27">
        <f t="shared" si="0"/>
        <v>9.46774193548387</v>
      </c>
      <c r="I34" s="87">
        <v>293.5</v>
      </c>
    </row>
    <row r="35" spans="1:9" s="20" customFormat="1" ht="12.75">
      <c r="A35" s="28">
        <f t="shared" si="1"/>
        <v>32</v>
      </c>
      <c r="B35" s="62">
        <f t="shared" si="2"/>
        <v>12.699999999999989</v>
      </c>
      <c r="C35" s="29" t="s">
        <v>169</v>
      </c>
      <c r="D35" s="44"/>
      <c r="E35" s="31"/>
      <c r="F35" s="74">
        <v>2742.6690962071657</v>
      </c>
      <c r="G35" s="74">
        <v>2812.6690962071657</v>
      </c>
      <c r="H35" s="27">
        <f t="shared" si="0"/>
        <v>9.56875</v>
      </c>
      <c r="I35" s="87">
        <v>306.2</v>
      </c>
    </row>
    <row r="36" spans="1:9" s="20" customFormat="1" ht="12.75">
      <c r="A36" s="28">
        <f t="shared" si="1"/>
        <v>33</v>
      </c>
      <c r="B36" s="62">
        <f t="shared" si="2"/>
        <v>8.800000000000011</v>
      </c>
      <c r="C36" s="29" t="s">
        <v>44</v>
      </c>
      <c r="D36" s="44"/>
      <c r="E36" s="31"/>
      <c r="F36" s="74">
        <v>2526.3953039289668</v>
      </c>
      <c r="G36" s="74">
        <v>1821.3953039289668</v>
      </c>
      <c r="H36" s="27">
        <f t="shared" si="0"/>
        <v>9.545454545454545</v>
      </c>
      <c r="I36" s="87">
        <v>315</v>
      </c>
    </row>
    <row r="37" spans="1:9" s="20" customFormat="1" ht="22.5">
      <c r="A37" s="28">
        <f t="shared" si="1"/>
        <v>34</v>
      </c>
      <c r="B37" s="62">
        <f t="shared" si="2"/>
        <v>13.199999999999989</v>
      </c>
      <c r="C37" s="29" t="s">
        <v>51</v>
      </c>
      <c r="D37" s="81" t="s">
        <v>170</v>
      </c>
      <c r="E37" s="31"/>
      <c r="F37" s="74">
        <v>2807.612645284001</v>
      </c>
      <c r="G37" s="74">
        <v>3412.612645284001</v>
      </c>
      <c r="H37" s="27">
        <f t="shared" si="0"/>
        <v>9.652941176470588</v>
      </c>
      <c r="I37" s="87">
        <v>328.2</v>
      </c>
    </row>
    <row r="38" spans="1:9" s="20" customFormat="1" ht="33.75">
      <c r="A38" s="28">
        <f t="shared" si="1"/>
        <v>35</v>
      </c>
      <c r="B38" s="62">
        <f t="shared" si="2"/>
        <v>13.300000000000011</v>
      </c>
      <c r="C38" s="33" t="s">
        <v>7</v>
      </c>
      <c r="D38" s="54" t="s">
        <v>331</v>
      </c>
      <c r="E38" s="35">
        <v>4</v>
      </c>
      <c r="F38" s="74">
        <v>2445.272530421</v>
      </c>
      <c r="G38" s="74">
        <v>4395.272530421</v>
      </c>
      <c r="H38" s="27">
        <f t="shared" si="0"/>
        <v>9.757142857142858</v>
      </c>
      <c r="I38" s="87">
        <v>341.5</v>
      </c>
    </row>
    <row r="39" spans="1:9" s="20" customFormat="1" ht="12.75">
      <c r="A39" s="28">
        <f t="shared" si="1"/>
        <v>36</v>
      </c>
      <c r="B39" s="62">
        <f t="shared" si="2"/>
        <v>12.699999999999989</v>
      </c>
      <c r="C39" s="29" t="s">
        <v>51</v>
      </c>
      <c r="D39" s="48" t="s">
        <v>328</v>
      </c>
      <c r="E39" s="31"/>
      <c r="F39" s="74">
        <v>3547.074709525123</v>
      </c>
      <c r="G39" s="74">
        <v>1147.074709525123</v>
      </c>
      <c r="H39" s="27">
        <f t="shared" si="0"/>
        <v>9.838888888888889</v>
      </c>
      <c r="I39" s="87">
        <v>354.2</v>
      </c>
    </row>
    <row r="40" spans="1:9" s="20" customFormat="1" ht="12.75">
      <c r="A40" s="28">
        <f t="shared" si="1"/>
        <v>37</v>
      </c>
      <c r="B40" s="62">
        <f t="shared" si="2"/>
        <v>12.100000000000023</v>
      </c>
      <c r="C40" s="29" t="s">
        <v>329</v>
      </c>
      <c r="D40" s="81" t="s">
        <v>330</v>
      </c>
      <c r="E40" s="31"/>
      <c r="F40" s="74">
        <v>3630.753672282149</v>
      </c>
      <c r="G40" s="74">
        <v>3330.753672282149</v>
      </c>
      <c r="H40" s="27">
        <f t="shared" si="0"/>
        <v>9.9</v>
      </c>
      <c r="I40" s="87">
        <v>366.3</v>
      </c>
    </row>
    <row r="41" spans="1:9" s="20" customFormat="1" ht="12.75">
      <c r="A41" s="28">
        <f t="shared" si="1"/>
        <v>38</v>
      </c>
      <c r="B41" s="62">
        <f t="shared" si="2"/>
        <v>9.099999999999966</v>
      </c>
      <c r="C41" s="29" t="s">
        <v>332</v>
      </c>
      <c r="D41" s="81" t="s">
        <v>333</v>
      </c>
      <c r="E41" s="31"/>
      <c r="F41" s="74"/>
      <c r="G41" s="74"/>
      <c r="H41" s="27">
        <f t="shared" si="0"/>
        <v>9.878947368421052</v>
      </c>
      <c r="I41" s="87">
        <v>375.4</v>
      </c>
    </row>
    <row r="42" spans="1:9" s="20" customFormat="1" ht="12.75">
      <c r="A42" s="28">
        <f t="shared" si="1"/>
        <v>39</v>
      </c>
      <c r="B42" s="62">
        <f t="shared" si="2"/>
        <v>7.300000000000011</v>
      </c>
      <c r="C42" s="29" t="s">
        <v>171</v>
      </c>
      <c r="D42" s="81" t="s">
        <v>334</v>
      </c>
      <c r="E42" s="31"/>
      <c r="F42" s="74">
        <v>4180.078172207129</v>
      </c>
      <c r="G42" s="74">
        <v>4030.078172207129</v>
      </c>
      <c r="H42" s="27">
        <f t="shared" si="0"/>
        <v>9.812820512820512</v>
      </c>
      <c r="I42" s="87">
        <v>382.7</v>
      </c>
    </row>
    <row r="43" spans="1:9" s="20" customFormat="1" ht="12.75">
      <c r="A43" s="28">
        <f t="shared" si="1"/>
        <v>40</v>
      </c>
      <c r="B43" s="62">
        <f t="shared" si="2"/>
        <v>9.199999999999989</v>
      </c>
      <c r="C43" s="41" t="s">
        <v>46</v>
      </c>
      <c r="D43" s="38" t="s">
        <v>90</v>
      </c>
      <c r="E43" s="39">
        <v>2</v>
      </c>
      <c r="F43" s="74">
        <v>1605.526880351461</v>
      </c>
      <c r="G43" s="74">
        <v>3260.526880351461</v>
      </c>
      <c r="H43" s="27">
        <f t="shared" si="0"/>
        <v>9.7975</v>
      </c>
      <c r="I43" s="87">
        <v>391.9</v>
      </c>
    </row>
    <row r="44" spans="1:9" s="20" customFormat="1" ht="12.75">
      <c r="A44" s="28">
        <f t="shared" si="1"/>
        <v>41</v>
      </c>
      <c r="B44" s="62">
        <f t="shared" si="2"/>
        <v>8.800000000000011</v>
      </c>
      <c r="C44" s="29" t="s">
        <v>175</v>
      </c>
      <c r="D44" s="30"/>
      <c r="E44" s="31"/>
      <c r="F44" s="74">
        <v>2130.6225240881504</v>
      </c>
      <c r="G44" s="74">
        <v>1555.6225240881504</v>
      </c>
      <c r="H44" s="27">
        <f t="shared" si="0"/>
        <v>9.773170731707317</v>
      </c>
      <c r="I44" s="87">
        <v>400.7</v>
      </c>
    </row>
    <row r="45" spans="1:9" s="20" customFormat="1" ht="12.75">
      <c r="A45" s="28">
        <f t="shared" si="1"/>
        <v>42</v>
      </c>
      <c r="B45" s="62">
        <f t="shared" si="2"/>
        <v>9.600000000000023</v>
      </c>
      <c r="C45" s="29" t="s">
        <v>176</v>
      </c>
      <c r="D45" s="30"/>
      <c r="E45" s="31"/>
      <c r="F45" s="74">
        <v>1507.436636752106</v>
      </c>
      <c r="G45" s="74">
        <v>1162.436636752106</v>
      </c>
      <c r="H45" s="27">
        <f t="shared" si="0"/>
        <v>9.769047619047619</v>
      </c>
      <c r="I45" s="87">
        <v>410.3</v>
      </c>
    </row>
    <row r="46" spans="1:9" s="20" customFormat="1" ht="22.5">
      <c r="A46" s="28">
        <f t="shared" si="1"/>
        <v>43</v>
      </c>
      <c r="B46" s="62">
        <f t="shared" si="2"/>
        <v>8.699999999999989</v>
      </c>
      <c r="C46" s="85" t="s">
        <v>178</v>
      </c>
      <c r="D46" s="52" t="s">
        <v>305</v>
      </c>
      <c r="E46" s="39">
        <v>3</v>
      </c>
      <c r="F46" s="74">
        <v>2392.1035082054495</v>
      </c>
      <c r="G46" s="74">
        <v>4217.1035082054495</v>
      </c>
      <c r="H46" s="27">
        <f t="shared" si="0"/>
        <v>9.744186046511627</v>
      </c>
      <c r="I46" s="87">
        <v>419</v>
      </c>
    </row>
    <row r="47" spans="1:9" s="20" customFormat="1" ht="12.75">
      <c r="A47" s="28">
        <f t="shared" si="1"/>
        <v>44</v>
      </c>
      <c r="B47" s="62">
        <f t="shared" si="2"/>
        <v>15</v>
      </c>
      <c r="C47" s="29" t="s">
        <v>179</v>
      </c>
      <c r="D47" s="36"/>
      <c r="E47" s="31"/>
      <c r="F47" s="74">
        <v>2518.592095431526</v>
      </c>
      <c r="G47" s="74">
        <v>998.5920954315261</v>
      </c>
      <c r="H47" s="27">
        <f t="shared" si="0"/>
        <v>9.863636363636363</v>
      </c>
      <c r="I47" s="87">
        <v>434</v>
      </c>
    </row>
    <row r="48" spans="1:9" s="20" customFormat="1" ht="12.75">
      <c r="A48" s="28">
        <f t="shared" si="1"/>
        <v>45</v>
      </c>
      <c r="B48" s="62">
        <f t="shared" si="2"/>
        <v>14.399999999999977</v>
      </c>
      <c r="C48" s="29" t="s">
        <v>180</v>
      </c>
      <c r="D48" s="36"/>
      <c r="E48" s="31"/>
      <c r="F48" s="74">
        <v>2731.5086372787423</v>
      </c>
      <c r="G48" s="74">
        <v>2161.5086372787423</v>
      </c>
      <c r="H48" s="27">
        <f t="shared" si="0"/>
        <v>9.964444444444444</v>
      </c>
      <c r="I48" s="87">
        <v>448.4</v>
      </c>
    </row>
    <row r="49" spans="1:9" s="20" customFormat="1" ht="12.75">
      <c r="A49" s="28">
        <f t="shared" si="1"/>
        <v>46</v>
      </c>
      <c r="B49" s="62">
        <f t="shared" si="2"/>
        <v>8.300000000000011</v>
      </c>
      <c r="C49" s="29" t="s">
        <v>91</v>
      </c>
      <c r="D49" s="36"/>
      <c r="E49" s="31"/>
      <c r="F49" s="74">
        <v>1650.2932901884624</v>
      </c>
      <c r="G49" s="74">
        <v>1950.2932901884624</v>
      </c>
      <c r="H49" s="27">
        <f t="shared" si="0"/>
        <v>9.928260869565218</v>
      </c>
      <c r="I49" s="87">
        <v>456.7</v>
      </c>
    </row>
    <row r="50" spans="1:9" s="20" customFormat="1" ht="12.75">
      <c r="A50" s="28">
        <f t="shared" si="1"/>
        <v>47</v>
      </c>
      <c r="B50" s="62">
        <f t="shared" si="2"/>
        <v>10.400000000000034</v>
      </c>
      <c r="C50" s="33" t="s">
        <v>8</v>
      </c>
      <c r="D50" s="34" t="s">
        <v>28</v>
      </c>
      <c r="E50" s="35">
        <v>3</v>
      </c>
      <c r="F50" s="74">
        <v>907.9160105700003</v>
      </c>
      <c r="G50" s="74">
        <v>2759.9160105700003</v>
      </c>
      <c r="H50" s="27">
        <f t="shared" si="0"/>
        <v>9.938297872340426</v>
      </c>
      <c r="I50" s="87">
        <v>467.1</v>
      </c>
    </row>
    <row r="51" spans="1:9" s="20" customFormat="1" ht="12.75">
      <c r="A51" s="28">
        <f t="shared" si="1"/>
        <v>48</v>
      </c>
      <c r="B51" s="62">
        <f t="shared" si="2"/>
        <v>15.599999999999966</v>
      </c>
      <c r="C51" s="29" t="s">
        <v>55</v>
      </c>
      <c r="D51" s="44"/>
      <c r="E51" s="31"/>
      <c r="F51" s="74">
        <v>3834.571806478606</v>
      </c>
      <c r="G51" s="74">
        <v>2362.571806478606</v>
      </c>
      <c r="H51" s="27">
        <f t="shared" si="0"/>
        <v>10.05625</v>
      </c>
      <c r="I51" s="87">
        <v>482.7</v>
      </c>
    </row>
    <row r="52" spans="1:10" s="20" customFormat="1" ht="12.75">
      <c r="A52" s="28">
        <f t="shared" si="1"/>
        <v>49</v>
      </c>
      <c r="B52" s="62">
        <f t="shared" si="2"/>
        <v>12.199999999999989</v>
      </c>
      <c r="C52" s="29" t="s">
        <v>47</v>
      </c>
      <c r="D52" s="30" t="s">
        <v>48</v>
      </c>
      <c r="E52" s="31"/>
      <c r="F52" s="74">
        <v>3474.0119972028365</v>
      </c>
      <c r="G52" s="74">
        <v>1474.0119972028365</v>
      </c>
      <c r="H52" s="27">
        <f t="shared" si="0"/>
        <v>10.1</v>
      </c>
      <c r="I52" s="87">
        <v>494.9</v>
      </c>
      <c r="J52" s="117" t="s">
        <v>49</v>
      </c>
    </row>
    <row r="53" spans="1:10" s="20" customFormat="1" ht="12.75">
      <c r="A53" s="28">
        <f t="shared" si="1"/>
        <v>50</v>
      </c>
      <c r="B53" s="62">
        <f t="shared" si="2"/>
        <v>11</v>
      </c>
      <c r="C53" s="29" t="s">
        <v>92</v>
      </c>
      <c r="D53" s="30" t="s">
        <v>93</v>
      </c>
      <c r="E53" s="31"/>
      <c r="F53" s="74">
        <v>1408.5203252032506</v>
      </c>
      <c r="G53" s="74">
        <v>2758.5203252032506</v>
      </c>
      <c r="H53" s="27">
        <f t="shared" si="0"/>
        <v>10.118</v>
      </c>
      <c r="I53" s="87">
        <v>505.9</v>
      </c>
      <c r="J53" s="117"/>
    </row>
    <row r="54" spans="1:10" s="20" customFormat="1" ht="12.75">
      <c r="A54" s="28">
        <f t="shared" si="1"/>
        <v>51</v>
      </c>
      <c r="B54" s="62">
        <f t="shared" si="2"/>
        <v>10.200000000000045</v>
      </c>
      <c r="C54" s="89" t="s">
        <v>306</v>
      </c>
      <c r="D54" s="86" t="s">
        <v>315</v>
      </c>
      <c r="E54" s="79">
        <v>1</v>
      </c>
      <c r="F54" s="74">
        <v>1767.635499063922</v>
      </c>
      <c r="G54" s="74">
        <v>2504.635499063922</v>
      </c>
      <c r="H54" s="27">
        <f t="shared" si="0"/>
        <v>10.119607843137254</v>
      </c>
      <c r="I54" s="87">
        <v>516.1</v>
      </c>
      <c r="J54" s="23"/>
    </row>
    <row r="55" spans="1:9" s="20" customFormat="1" ht="12.75">
      <c r="A55" s="28">
        <f t="shared" si="1"/>
        <v>52</v>
      </c>
      <c r="B55" s="62">
        <f t="shared" si="2"/>
        <v>14.5</v>
      </c>
      <c r="C55" s="29" t="s">
        <v>56</v>
      </c>
      <c r="D55" s="30" t="s">
        <v>29</v>
      </c>
      <c r="E55" s="31"/>
      <c r="F55" s="74">
        <v>2531.980548448365</v>
      </c>
      <c r="G55" s="74">
        <v>2588.980548448365</v>
      </c>
      <c r="H55" s="27">
        <f t="shared" si="0"/>
        <v>10.203846153846154</v>
      </c>
      <c r="I55" s="87">
        <v>530.6</v>
      </c>
    </row>
    <row r="56" spans="1:9" s="20" customFormat="1" ht="22.5">
      <c r="A56" s="28">
        <f t="shared" si="1"/>
        <v>53</v>
      </c>
      <c r="B56" s="62">
        <f t="shared" si="2"/>
        <v>11.600000000000023</v>
      </c>
      <c r="C56" s="66" t="s">
        <v>9</v>
      </c>
      <c r="D56" s="54" t="s">
        <v>316</v>
      </c>
      <c r="E56" s="35">
        <v>4</v>
      </c>
      <c r="F56" s="74">
        <v>1910.8384959144646</v>
      </c>
      <c r="G56" s="74">
        <v>2746.8384959144646</v>
      </c>
      <c r="H56" s="27">
        <f t="shared" si="0"/>
        <v>10.230188679245284</v>
      </c>
      <c r="I56" s="87">
        <v>542.2</v>
      </c>
    </row>
    <row r="57" spans="1:9" s="20" customFormat="1" ht="12.75">
      <c r="A57" s="28">
        <f t="shared" si="1"/>
        <v>54</v>
      </c>
      <c r="B57" s="62">
        <f t="shared" si="2"/>
        <v>13.899999999999977</v>
      </c>
      <c r="C57" s="29" t="s">
        <v>94</v>
      </c>
      <c r="D57" s="44"/>
      <c r="E57" s="31"/>
      <c r="F57" s="74">
        <v>3169.431685154444</v>
      </c>
      <c r="G57" s="74">
        <v>2709.431685154444</v>
      </c>
      <c r="H57" s="27">
        <f t="shared" si="0"/>
        <v>10.29814814814815</v>
      </c>
      <c r="I57" s="87">
        <v>556.1</v>
      </c>
    </row>
    <row r="58" spans="1:9" s="20" customFormat="1" ht="12.75">
      <c r="A58" s="28">
        <f t="shared" si="1"/>
        <v>55</v>
      </c>
      <c r="B58" s="62">
        <f t="shared" si="2"/>
        <v>9.100000000000023</v>
      </c>
      <c r="C58" s="29" t="s">
        <v>181</v>
      </c>
      <c r="D58" s="30"/>
      <c r="E58" s="31"/>
      <c r="F58" s="74">
        <v>2864.864617166583</v>
      </c>
      <c r="G58" s="74">
        <v>1334.8646171665828</v>
      </c>
      <c r="H58" s="27">
        <f t="shared" si="0"/>
        <v>10.276363636363637</v>
      </c>
      <c r="I58" s="87">
        <v>565.2</v>
      </c>
    </row>
    <row r="59" spans="1:9" s="20" customFormat="1" ht="12.75">
      <c r="A59" s="28">
        <f t="shared" si="1"/>
        <v>56</v>
      </c>
      <c r="B59" s="62">
        <f t="shared" si="2"/>
        <v>10</v>
      </c>
      <c r="C59" s="29" t="s">
        <v>182</v>
      </c>
      <c r="D59" s="30"/>
      <c r="E59" s="31"/>
      <c r="F59" s="74">
        <v>1043.2206302976415</v>
      </c>
      <c r="G59" s="74">
        <v>2983.2206302976415</v>
      </c>
      <c r="H59" s="27">
        <f t="shared" si="0"/>
        <v>10.271428571428572</v>
      </c>
      <c r="I59" s="87">
        <v>575.2</v>
      </c>
    </row>
    <row r="60" spans="1:9" s="20" customFormat="1" ht="12.75">
      <c r="A60" s="28">
        <f t="shared" si="1"/>
        <v>57</v>
      </c>
      <c r="B60" s="62">
        <f t="shared" si="2"/>
        <v>14</v>
      </c>
      <c r="C60" s="29" t="s">
        <v>10</v>
      </c>
      <c r="D60" s="30"/>
      <c r="E60" s="31"/>
      <c r="F60" s="74">
        <v>2589.033507302747</v>
      </c>
      <c r="G60" s="74">
        <v>1969.0335073027468</v>
      </c>
      <c r="H60" s="27">
        <f t="shared" si="0"/>
        <v>10.336842105263159</v>
      </c>
      <c r="I60" s="87">
        <v>589.2</v>
      </c>
    </row>
    <row r="61" spans="1:9" s="20" customFormat="1" ht="22.5">
      <c r="A61" s="28">
        <f t="shared" si="1"/>
        <v>58</v>
      </c>
      <c r="B61" s="62">
        <f t="shared" si="2"/>
        <v>16.299999999999955</v>
      </c>
      <c r="C61" s="77" t="s">
        <v>183</v>
      </c>
      <c r="D61" s="86" t="s">
        <v>336</v>
      </c>
      <c r="E61" s="79">
        <v>1</v>
      </c>
      <c r="F61" s="74">
        <v>2445.694410529915</v>
      </c>
      <c r="G61" s="74">
        <v>3435.694410529915</v>
      </c>
      <c r="H61" s="27">
        <f t="shared" si="0"/>
        <v>10.439655172413794</v>
      </c>
      <c r="I61" s="87">
        <v>605.5</v>
      </c>
    </row>
    <row r="62" spans="1:9" s="20" customFormat="1" ht="12.75">
      <c r="A62" s="28">
        <f t="shared" si="1"/>
        <v>59</v>
      </c>
      <c r="B62" s="62">
        <f t="shared" si="2"/>
        <v>13.899999999999977</v>
      </c>
      <c r="C62" s="40" t="s">
        <v>96</v>
      </c>
      <c r="D62" s="48" t="s">
        <v>335</v>
      </c>
      <c r="E62" s="31"/>
      <c r="F62" s="74">
        <v>2648.1613067922394</v>
      </c>
      <c r="G62" s="74">
        <v>1366.1613067922394</v>
      </c>
      <c r="H62" s="27">
        <f t="shared" si="0"/>
        <v>10.498305084745763</v>
      </c>
      <c r="I62" s="87">
        <v>619.4</v>
      </c>
    </row>
    <row r="63" spans="1:9" s="20" customFormat="1" ht="22.5">
      <c r="A63" s="28">
        <f t="shared" si="1"/>
        <v>60</v>
      </c>
      <c r="B63" s="62">
        <f t="shared" si="2"/>
        <v>10.399999999999977</v>
      </c>
      <c r="C63" s="33" t="s">
        <v>11</v>
      </c>
      <c r="D63" s="54" t="s">
        <v>354</v>
      </c>
      <c r="E63" s="35" t="s">
        <v>186</v>
      </c>
      <c r="F63" s="74">
        <v>2079.9213737041346</v>
      </c>
      <c r="G63" s="74">
        <v>3261.9213737041346</v>
      </c>
      <c r="H63" s="27">
        <f t="shared" si="0"/>
        <v>10.496666666666666</v>
      </c>
      <c r="I63" s="87">
        <v>629.8</v>
      </c>
    </row>
    <row r="64" spans="1:9" s="20" customFormat="1" ht="12.75">
      <c r="A64" s="28">
        <f t="shared" si="1"/>
        <v>61</v>
      </c>
      <c r="B64" s="62">
        <f t="shared" si="2"/>
        <v>8.400000000000091</v>
      </c>
      <c r="C64" s="29" t="s">
        <v>51</v>
      </c>
      <c r="D64" s="30"/>
      <c r="E64" s="31"/>
      <c r="F64" s="74">
        <v>2409.2102004221265</v>
      </c>
      <c r="G64" s="74">
        <v>1154.2102004221265</v>
      </c>
      <c r="H64" s="27">
        <f t="shared" si="0"/>
        <v>10.462295081967214</v>
      </c>
      <c r="I64" s="87">
        <v>638.2</v>
      </c>
    </row>
    <row r="65" spans="1:9" s="22" customFormat="1" ht="12.75">
      <c r="A65" s="28">
        <f t="shared" si="1"/>
        <v>62</v>
      </c>
      <c r="B65" s="62">
        <f t="shared" si="2"/>
        <v>12.099999999999909</v>
      </c>
      <c r="C65" s="47" t="s">
        <v>51</v>
      </c>
      <c r="D65" s="48" t="s">
        <v>185</v>
      </c>
      <c r="E65" s="31"/>
      <c r="F65" s="74">
        <v>1519.916329838702</v>
      </c>
      <c r="G65" s="74">
        <v>2608.916329838702</v>
      </c>
      <c r="H65" s="27">
        <f t="shared" si="0"/>
        <v>10.488709677419354</v>
      </c>
      <c r="I65" s="87">
        <v>650.3</v>
      </c>
    </row>
    <row r="66" spans="1:9" s="22" customFormat="1" ht="12.75">
      <c r="A66" s="28">
        <f t="shared" si="1"/>
        <v>63</v>
      </c>
      <c r="B66" s="62">
        <f t="shared" si="2"/>
        <v>11.5</v>
      </c>
      <c r="C66" s="29" t="s">
        <v>98</v>
      </c>
      <c r="D66" s="30"/>
      <c r="E66" s="31"/>
      <c r="F66" s="74">
        <v>2399.196854079998</v>
      </c>
      <c r="G66" s="74">
        <v>2425.196854079998</v>
      </c>
      <c r="H66" s="27">
        <f t="shared" si="0"/>
        <v>10.504761904761905</v>
      </c>
      <c r="I66" s="87">
        <v>661.8</v>
      </c>
    </row>
    <row r="67" spans="1:9" s="22" customFormat="1" ht="45">
      <c r="A67" s="28">
        <f t="shared" si="1"/>
        <v>64</v>
      </c>
      <c r="B67" s="62">
        <f t="shared" si="2"/>
        <v>12.200000000000045</v>
      </c>
      <c r="C67" s="40" t="s">
        <v>99</v>
      </c>
      <c r="D67" s="48" t="s">
        <v>187</v>
      </c>
      <c r="E67" s="31"/>
      <c r="F67" s="74">
        <v>3253.5616847400015</v>
      </c>
      <c r="G67" s="74">
        <v>2193.5616847400015</v>
      </c>
      <c r="H67" s="27">
        <f t="shared" si="0"/>
        <v>10.53125</v>
      </c>
      <c r="I67" s="87">
        <v>674</v>
      </c>
    </row>
    <row r="68" spans="1:9" s="22" customFormat="1" ht="12.75">
      <c r="A68" s="28">
        <f t="shared" si="1"/>
        <v>65</v>
      </c>
      <c r="B68" s="62">
        <f t="shared" si="2"/>
        <v>16.100000000000023</v>
      </c>
      <c r="C68" s="40" t="s">
        <v>100</v>
      </c>
      <c r="D68" s="48" t="s">
        <v>188</v>
      </c>
      <c r="E68" s="31"/>
      <c r="F68" s="74">
        <v>2746.3430628402957</v>
      </c>
      <c r="G68" s="74">
        <v>4301.343062840296</v>
      </c>
      <c r="H68" s="27">
        <f t="shared" si="0"/>
        <v>10.616923076923078</v>
      </c>
      <c r="I68" s="87">
        <v>690.1</v>
      </c>
    </row>
    <row r="69" spans="1:9" s="22" customFormat="1" ht="22.5">
      <c r="A69" s="28">
        <f t="shared" si="1"/>
        <v>66</v>
      </c>
      <c r="B69" s="62">
        <f t="shared" si="2"/>
        <v>6.699999999999932</v>
      </c>
      <c r="C69" s="77" t="s">
        <v>189</v>
      </c>
      <c r="D69" s="86" t="s">
        <v>337</v>
      </c>
      <c r="E69" s="79">
        <v>1</v>
      </c>
      <c r="F69" s="74">
        <v>2517.014063913447</v>
      </c>
      <c r="G69" s="74">
        <v>2362.014063913447</v>
      </c>
      <c r="H69" s="27">
        <f t="shared" si="0"/>
        <v>10.557575757575757</v>
      </c>
      <c r="I69" s="87">
        <v>696.8</v>
      </c>
    </row>
    <row r="70" spans="1:9" s="22" customFormat="1" ht="12.75">
      <c r="A70" s="28">
        <f t="shared" si="1"/>
        <v>67</v>
      </c>
      <c r="B70" s="62">
        <f t="shared" si="2"/>
        <v>10.200000000000045</v>
      </c>
      <c r="C70" s="29" t="s">
        <v>338</v>
      </c>
      <c r="D70" s="48" t="s">
        <v>339</v>
      </c>
      <c r="E70" s="31"/>
      <c r="F70" s="74">
        <v>2445.2512895115788</v>
      </c>
      <c r="G70" s="74">
        <v>2365.2512895115788</v>
      </c>
      <c r="H70" s="27">
        <f aca="true" t="shared" si="3" ref="H70:H94">I70/A70</f>
        <v>10.552238805970148</v>
      </c>
      <c r="I70" s="87">
        <v>707</v>
      </c>
    </row>
    <row r="71" spans="1:9" s="22" customFormat="1" ht="33.75">
      <c r="A71" s="28">
        <f aca="true" t="shared" si="4" ref="A71:A134">A70+1</f>
        <v>68</v>
      </c>
      <c r="B71" s="62">
        <f t="shared" si="2"/>
        <v>15.5</v>
      </c>
      <c r="C71" s="33" t="s">
        <v>12</v>
      </c>
      <c r="D71" s="54" t="s">
        <v>203</v>
      </c>
      <c r="E71" s="35" t="s">
        <v>202</v>
      </c>
      <c r="F71" s="74">
        <v>1363.222748447939</v>
      </c>
      <c r="G71" s="74">
        <v>2143.222748447939</v>
      </c>
      <c r="H71" s="27">
        <f t="shared" si="3"/>
        <v>10.625</v>
      </c>
      <c r="I71" s="87">
        <v>722.5</v>
      </c>
    </row>
    <row r="72" spans="1:9" s="22" customFormat="1" ht="12.75">
      <c r="A72" s="28">
        <f t="shared" si="4"/>
        <v>69</v>
      </c>
      <c r="B72" s="62">
        <f t="shared" si="2"/>
        <v>11.200000000000045</v>
      </c>
      <c r="C72" s="29" t="s">
        <v>192</v>
      </c>
      <c r="D72" s="30"/>
      <c r="E72" s="31"/>
      <c r="F72" s="74">
        <v>2684.532116999733</v>
      </c>
      <c r="G72" s="74">
        <v>2154.532116999733</v>
      </c>
      <c r="H72" s="27">
        <f t="shared" si="3"/>
        <v>10.633333333333335</v>
      </c>
      <c r="I72" s="87">
        <v>733.7</v>
      </c>
    </row>
    <row r="73" spans="1:9" s="22" customFormat="1" ht="12.75">
      <c r="A73" s="28">
        <f t="shared" si="4"/>
        <v>70</v>
      </c>
      <c r="B73" s="62">
        <f aca="true" t="shared" si="5" ref="B73:B104">I73-I72</f>
        <v>13.799999999999955</v>
      </c>
      <c r="C73" s="29" t="s">
        <v>194</v>
      </c>
      <c r="D73" s="30"/>
      <c r="E73" s="31"/>
      <c r="F73" s="74">
        <v>2580.316326560535</v>
      </c>
      <c r="G73" s="74">
        <v>2485.316326560535</v>
      </c>
      <c r="H73" s="27">
        <f t="shared" si="3"/>
        <v>10.678571428571429</v>
      </c>
      <c r="I73" s="87">
        <v>747.5</v>
      </c>
    </row>
    <row r="74" spans="1:9" s="22" customFormat="1" ht="12.75">
      <c r="A74" s="28">
        <f t="shared" si="4"/>
        <v>71</v>
      </c>
      <c r="B74" s="62">
        <f t="shared" si="5"/>
        <v>11.899999999999977</v>
      </c>
      <c r="C74" s="29" t="s">
        <v>193</v>
      </c>
      <c r="D74" s="30"/>
      <c r="E74" s="31"/>
      <c r="F74" s="74">
        <v>3689.5122360448</v>
      </c>
      <c r="G74" s="74">
        <v>2469.5122360448</v>
      </c>
      <c r="H74" s="27">
        <f t="shared" si="3"/>
        <v>10.695774647887324</v>
      </c>
      <c r="I74" s="87">
        <v>759.4</v>
      </c>
    </row>
    <row r="75" spans="1:9" s="22" customFormat="1" ht="12.75">
      <c r="A75" s="28">
        <f t="shared" si="4"/>
        <v>72</v>
      </c>
      <c r="B75" s="62">
        <f t="shared" si="5"/>
        <v>12.200000000000045</v>
      </c>
      <c r="C75" s="29" t="s">
        <v>51</v>
      </c>
      <c r="D75" s="48" t="s">
        <v>195</v>
      </c>
      <c r="E75" s="31"/>
      <c r="F75" s="74">
        <v>2880.036909871019</v>
      </c>
      <c r="G75" s="74">
        <v>3725.036909871019</v>
      </c>
      <c r="H75" s="27">
        <f t="shared" si="3"/>
        <v>10.716666666666667</v>
      </c>
      <c r="I75" s="87">
        <v>771.6</v>
      </c>
    </row>
    <row r="76" spans="1:9" s="22" customFormat="1" ht="22.5">
      <c r="A76" s="28">
        <f t="shared" si="4"/>
        <v>73</v>
      </c>
      <c r="B76" s="62">
        <f t="shared" si="5"/>
        <v>9.399999999999977</v>
      </c>
      <c r="C76" s="29" t="s">
        <v>196</v>
      </c>
      <c r="D76" s="52" t="s">
        <v>197</v>
      </c>
      <c r="E76" s="39">
        <v>2</v>
      </c>
      <c r="F76" s="74">
        <v>1693.0971173800003</v>
      </c>
      <c r="G76" s="74">
        <v>2973.0971173800003</v>
      </c>
      <c r="H76" s="27">
        <f t="shared" si="3"/>
        <v>10.698630136986301</v>
      </c>
      <c r="I76" s="87">
        <v>781</v>
      </c>
    </row>
    <row r="77" spans="1:9" s="22" customFormat="1" ht="12.75">
      <c r="A77" s="28">
        <f t="shared" si="4"/>
        <v>74</v>
      </c>
      <c r="B77" s="62">
        <f t="shared" si="5"/>
        <v>8.799999999999955</v>
      </c>
      <c r="C77" s="29" t="s">
        <v>340</v>
      </c>
      <c r="D77" s="48"/>
      <c r="E77" s="31"/>
      <c r="F77" s="74">
        <v>3713.3856222624</v>
      </c>
      <c r="G77" s="74">
        <v>3733.3856222624</v>
      </c>
      <c r="H77" s="27">
        <f t="shared" si="3"/>
        <v>10.672972972972973</v>
      </c>
      <c r="I77" s="87">
        <v>789.8</v>
      </c>
    </row>
    <row r="78" spans="1:9" s="22" customFormat="1" ht="22.5">
      <c r="A78" s="28">
        <f t="shared" si="4"/>
        <v>75</v>
      </c>
      <c r="B78" s="62">
        <f t="shared" si="5"/>
        <v>22.600000000000023</v>
      </c>
      <c r="C78" s="89" t="s">
        <v>198</v>
      </c>
      <c r="D78" s="86" t="s">
        <v>355</v>
      </c>
      <c r="E78" s="79"/>
      <c r="F78" s="74">
        <v>4120.775450407699</v>
      </c>
      <c r="G78" s="74">
        <v>1635.7754504076995</v>
      </c>
      <c r="H78" s="27">
        <f t="shared" si="3"/>
        <v>10.831999999999999</v>
      </c>
      <c r="I78" s="87">
        <v>812.4</v>
      </c>
    </row>
    <row r="79" spans="1:9" s="22" customFormat="1" ht="22.5">
      <c r="A79" s="28">
        <f t="shared" si="4"/>
        <v>76</v>
      </c>
      <c r="B79" s="62">
        <f t="shared" si="5"/>
        <v>7.7000000000000455</v>
      </c>
      <c r="C79" s="29" t="s">
        <v>200</v>
      </c>
      <c r="D79" s="48" t="s">
        <v>201</v>
      </c>
      <c r="E79" s="31">
        <v>2</v>
      </c>
      <c r="F79" s="74">
        <v>1700.9357969395696</v>
      </c>
      <c r="G79" s="74">
        <v>1731.9357969395696</v>
      </c>
      <c r="H79" s="27">
        <f t="shared" si="3"/>
        <v>10.79078947368421</v>
      </c>
      <c r="I79" s="87">
        <v>820.1</v>
      </c>
    </row>
    <row r="80" spans="1:9" s="22" customFormat="1" ht="12.75">
      <c r="A80" s="28">
        <f t="shared" si="4"/>
        <v>77</v>
      </c>
      <c r="B80" s="62">
        <f t="shared" si="5"/>
        <v>9.199999999999932</v>
      </c>
      <c r="C80" s="29" t="s">
        <v>102</v>
      </c>
      <c r="D80" s="48"/>
      <c r="E80" s="31"/>
      <c r="F80" s="74">
        <v>2917.7900589055876</v>
      </c>
      <c r="G80" s="74">
        <v>4571.790058905588</v>
      </c>
      <c r="H80" s="27">
        <f t="shared" si="3"/>
        <v>10.77012987012987</v>
      </c>
      <c r="I80" s="87">
        <v>829.3</v>
      </c>
    </row>
    <row r="81" spans="1:9" s="22" customFormat="1" ht="12.75">
      <c r="A81" s="28">
        <f t="shared" si="4"/>
        <v>78</v>
      </c>
      <c r="B81" s="62">
        <f t="shared" si="5"/>
        <v>14.700000000000045</v>
      </c>
      <c r="C81" s="29" t="s">
        <v>51</v>
      </c>
      <c r="D81" s="48" t="s">
        <v>199</v>
      </c>
      <c r="E81" s="31"/>
      <c r="F81" s="74">
        <v>4727.6361011711815</v>
      </c>
      <c r="G81" s="74">
        <v>3165.636101171181</v>
      </c>
      <c r="H81" s="27">
        <f t="shared" si="3"/>
        <v>10.820512820512821</v>
      </c>
      <c r="I81" s="87">
        <v>844</v>
      </c>
    </row>
    <row r="82" spans="1:9" s="22" customFormat="1" ht="33.75">
      <c r="A82" s="28">
        <f t="shared" si="4"/>
        <v>79</v>
      </c>
      <c r="B82" s="62">
        <f t="shared" si="5"/>
        <v>12.5</v>
      </c>
      <c r="C82" s="33" t="s">
        <v>31</v>
      </c>
      <c r="D82" s="34" t="s">
        <v>103</v>
      </c>
      <c r="E82" s="35">
        <v>1</v>
      </c>
      <c r="F82" s="74">
        <v>961.6724533478914</v>
      </c>
      <c r="G82" s="74">
        <v>2421.6724533478914</v>
      </c>
      <c r="H82" s="27">
        <f t="shared" si="3"/>
        <v>10.841772151898734</v>
      </c>
      <c r="I82" s="87">
        <v>856.5</v>
      </c>
    </row>
    <row r="83" spans="1:10" s="22" customFormat="1" ht="45">
      <c r="A83" s="28">
        <f t="shared" si="4"/>
        <v>80</v>
      </c>
      <c r="B83" s="62">
        <f t="shared" si="5"/>
        <v>6.7999999999999545</v>
      </c>
      <c r="C83" s="29" t="s">
        <v>342</v>
      </c>
      <c r="D83" s="48" t="s">
        <v>341</v>
      </c>
      <c r="E83" s="31"/>
      <c r="F83" s="74">
        <v>4682.372795000991</v>
      </c>
      <c r="G83" s="74">
        <v>3939.3727950009907</v>
      </c>
      <c r="H83" s="27">
        <f t="shared" si="3"/>
        <v>10.79125</v>
      </c>
      <c r="I83" s="87">
        <v>863.3</v>
      </c>
      <c r="J83" s="109" t="s">
        <v>52</v>
      </c>
    </row>
    <row r="84" spans="1:10" s="22" customFormat="1" ht="12.75">
      <c r="A84" s="28">
        <f t="shared" si="4"/>
        <v>81</v>
      </c>
      <c r="B84" s="62">
        <f t="shared" si="5"/>
        <v>13</v>
      </c>
      <c r="C84" s="29" t="s">
        <v>343</v>
      </c>
      <c r="D84" s="48"/>
      <c r="E84" s="31"/>
      <c r="F84" s="74">
        <v>2488.5950231895354</v>
      </c>
      <c r="G84" s="74">
        <v>2703.5950231895354</v>
      </c>
      <c r="H84" s="27">
        <f t="shared" si="3"/>
        <v>10.818518518518518</v>
      </c>
      <c r="I84" s="87">
        <v>876.3</v>
      </c>
      <c r="J84" s="109"/>
    </row>
    <row r="85" spans="1:10" s="22" customFormat="1" ht="12.75">
      <c r="A85" s="28">
        <f t="shared" si="4"/>
        <v>82</v>
      </c>
      <c r="B85" s="62">
        <f>I85-I84</f>
        <v>13.200000000000045</v>
      </c>
      <c r="C85" s="29" t="s">
        <v>105</v>
      </c>
      <c r="D85" s="48" t="s">
        <v>108</v>
      </c>
      <c r="E85" s="31"/>
      <c r="F85" s="74">
        <v>2488.5950231895354</v>
      </c>
      <c r="G85" s="74">
        <v>2703.5950231895354</v>
      </c>
      <c r="H85" s="27">
        <f>I85/A85</f>
        <v>10.847560975609756</v>
      </c>
      <c r="I85" s="87">
        <v>889.5</v>
      </c>
      <c r="J85" s="109"/>
    </row>
    <row r="86" spans="1:10" s="22" customFormat="1" ht="22.5">
      <c r="A86" s="28">
        <f>A84+1</f>
        <v>82</v>
      </c>
      <c r="B86" s="62">
        <f>I86-I85</f>
        <v>20.600000000000023</v>
      </c>
      <c r="C86" s="29" t="s">
        <v>106</v>
      </c>
      <c r="D86" s="30" t="s">
        <v>107</v>
      </c>
      <c r="E86" s="31"/>
      <c r="F86" s="74">
        <v>4675.02220743506</v>
      </c>
      <c r="G86" s="74">
        <v>3995.0222074350604</v>
      </c>
      <c r="H86" s="27">
        <f t="shared" si="3"/>
        <v>11.098780487804879</v>
      </c>
      <c r="I86" s="87">
        <v>910.1</v>
      </c>
      <c r="J86" s="109"/>
    </row>
    <row r="87" spans="1:10" s="22" customFormat="1" ht="12.75">
      <c r="A87" s="28">
        <f t="shared" si="4"/>
        <v>83</v>
      </c>
      <c r="B87" s="62">
        <f t="shared" si="5"/>
        <v>22.399999999999977</v>
      </c>
      <c r="C87" s="29" t="s">
        <v>344</v>
      </c>
      <c r="D87" s="30" t="s">
        <v>109</v>
      </c>
      <c r="E87" s="31"/>
      <c r="F87" s="74">
        <v>2170.28871667</v>
      </c>
      <c r="G87" s="74">
        <v>1815.2887166700002</v>
      </c>
      <c r="H87" s="27">
        <f t="shared" si="3"/>
        <v>11.234939759036145</v>
      </c>
      <c r="I87" s="87">
        <v>932.5</v>
      </c>
      <c r="J87" s="109"/>
    </row>
    <row r="88" spans="1:10" s="22" customFormat="1" ht="12.75">
      <c r="A88" s="28">
        <f t="shared" si="4"/>
        <v>84</v>
      </c>
      <c r="B88" s="62">
        <f t="shared" si="5"/>
        <v>17.5</v>
      </c>
      <c r="C88" s="29" t="s">
        <v>204</v>
      </c>
      <c r="D88" s="30" t="s">
        <v>110</v>
      </c>
      <c r="E88" s="31"/>
      <c r="F88" s="74">
        <v>2524.328088204546</v>
      </c>
      <c r="G88" s="74">
        <v>2734.328088204546</v>
      </c>
      <c r="H88" s="27">
        <f t="shared" si="3"/>
        <v>11.30952380952381</v>
      </c>
      <c r="I88" s="87">
        <v>950</v>
      </c>
      <c r="J88" s="90"/>
    </row>
    <row r="89" spans="1:9" s="22" customFormat="1" ht="33.75">
      <c r="A89" s="28">
        <f t="shared" si="4"/>
        <v>85</v>
      </c>
      <c r="B89" s="62">
        <f t="shared" si="5"/>
        <v>13.399999999999977</v>
      </c>
      <c r="C89" s="33" t="s">
        <v>208</v>
      </c>
      <c r="D89" s="54" t="s">
        <v>345</v>
      </c>
      <c r="E89" s="35">
        <v>2</v>
      </c>
      <c r="F89" s="74">
        <v>2055.611553867269</v>
      </c>
      <c r="G89" s="74">
        <v>3585.611553867269</v>
      </c>
      <c r="H89" s="27">
        <f t="shared" si="3"/>
        <v>11.334117647058823</v>
      </c>
      <c r="I89" s="87">
        <v>963.4</v>
      </c>
    </row>
    <row r="90" spans="1:9" s="22" customFormat="1" ht="12.75">
      <c r="A90" s="28">
        <f t="shared" si="4"/>
        <v>86</v>
      </c>
      <c r="B90" s="62">
        <f t="shared" si="5"/>
        <v>10.700000000000045</v>
      </c>
      <c r="C90" s="29" t="s">
        <v>209</v>
      </c>
      <c r="D90" s="30"/>
      <c r="E90" s="31"/>
      <c r="F90" s="74">
        <v>2484.478788835804</v>
      </c>
      <c r="G90" s="74">
        <v>1779.4787888358042</v>
      </c>
      <c r="H90" s="27">
        <f t="shared" si="3"/>
        <v>11.326744186046511</v>
      </c>
      <c r="I90" s="87">
        <v>974.1</v>
      </c>
    </row>
    <row r="91" spans="1:9" s="22" customFormat="1" ht="12.75">
      <c r="A91" s="28">
        <f t="shared" si="4"/>
        <v>87</v>
      </c>
      <c r="B91" s="62">
        <f t="shared" si="5"/>
        <v>12.899999999999977</v>
      </c>
      <c r="C91" s="29" t="s">
        <v>111</v>
      </c>
      <c r="D91" s="30"/>
      <c r="E91" s="31"/>
      <c r="F91" s="74">
        <v>2008.6438250322417</v>
      </c>
      <c r="G91" s="74">
        <v>2823.6438250322417</v>
      </c>
      <c r="H91" s="27">
        <f t="shared" si="3"/>
        <v>11.344827586206897</v>
      </c>
      <c r="I91" s="87">
        <v>987</v>
      </c>
    </row>
    <row r="92" spans="1:9" s="22" customFormat="1" ht="22.5">
      <c r="A92" s="28">
        <f t="shared" si="4"/>
        <v>88</v>
      </c>
      <c r="B92" s="62">
        <f t="shared" si="5"/>
        <v>9.899999999999977</v>
      </c>
      <c r="C92" s="29" t="s">
        <v>210</v>
      </c>
      <c r="D92" s="48" t="s">
        <v>212</v>
      </c>
      <c r="E92" s="31"/>
      <c r="F92" s="74">
        <v>3025.272377058066</v>
      </c>
      <c r="G92" s="74">
        <v>2565.272377058066</v>
      </c>
      <c r="H92" s="27">
        <f t="shared" si="3"/>
        <v>11.32840909090909</v>
      </c>
      <c r="I92" s="87">
        <v>996.9</v>
      </c>
    </row>
    <row r="93" spans="1:9" s="22" customFormat="1" ht="33.75">
      <c r="A93" s="28">
        <f t="shared" si="4"/>
        <v>89</v>
      </c>
      <c r="B93" s="62">
        <f t="shared" si="5"/>
        <v>19.800000000000068</v>
      </c>
      <c r="C93" s="33" t="s">
        <v>213</v>
      </c>
      <c r="D93" s="54" t="s">
        <v>214</v>
      </c>
      <c r="E93" s="35">
        <v>4</v>
      </c>
      <c r="F93" s="74">
        <v>2996.7191646600018</v>
      </c>
      <c r="G93" s="74">
        <v>3812.7191646600018</v>
      </c>
      <c r="H93" s="27">
        <f t="shared" si="3"/>
        <v>11.423595505617978</v>
      </c>
      <c r="I93" s="87">
        <v>1016.7</v>
      </c>
    </row>
    <row r="94" spans="1:9" s="22" customFormat="1" ht="12.75">
      <c r="A94" s="28">
        <f t="shared" si="4"/>
        <v>90</v>
      </c>
      <c r="B94" s="62">
        <f t="shared" si="5"/>
        <v>11</v>
      </c>
      <c r="C94" s="29" t="s">
        <v>215</v>
      </c>
      <c r="D94" s="30"/>
      <c r="E94" s="31"/>
      <c r="F94" s="74">
        <v>1988.84514738</v>
      </c>
      <c r="G94" s="74">
        <v>1472.84514738</v>
      </c>
      <c r="H94" s="27">
        <f t="shared" si="3"/>
        <v>11.418888888888889</v>
      </c>
      <c r="I94" s="87">
        <v>1027.7</v>
      </c>
    </row>
    <row r="95" spans="1:9" s="22" customFormat="1" ht="12.75">
      <c r="A95" s="28">
        <f t="shared" si="4"/>
        <v>91</v>
      </c>
      <c r="B95" s="62">
        <f t="shared" si="5"/>
        <v>15.700000000000045</v>
      </c>
      <c r="C95" s="29" t="s">
        <v>346</v>
      </c>
      <c r="D95" s="48" t="s">
        <v>347</v>
      </c>
      <c r="E95" s="31"/>
      <c r="F95" s="74">
        <v>2575.975506582965</v>
      </c>
      <c r="G95" s="74">
        <v>2025.9755065829647</v>
      </c>
      <c r="H95" s="27"/>
      <c r="I95" s="87">
        <v>1043.4</v>
      </c>
    </row>
    <row r="96" spans="1:221" s="21" customFormat="1" ht="13.5" thickBot="1">
      <c r="A96" s="28">
        <f t="shared" si="4"/>
        <v>92</v>
      </c>
      <c r="B96" s="62">
        <f t="shared" si="5"/>
        <v>9.899999999999864</v>
      </c>
      <c r="C96" s="29" t="s">
        <v>217</v>
      </c>
      <c r="D96" s="48" t="s">
        <v>348</v>
      </c>
      <c r="E96" s="31"/>
      <c r="F96" s="74">
        <v>1692.2572204199994</v>
      </c>
      <c r="G96" s="74">
        <v>1762.2572204199994</v>
      </c>
      <c r="H96" s="27">
        <f aca="true" t="shared" si="6" ref="H96:H103">I96/A96</f>
        <v>11.44891304347826</v>
      </c>
      <c r="I96" s="87">
        <v>1053.3</v>
      </c>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row>
    <row r="97" spans="1:221" s="21" customFormat="1" ht="23.25" thickBot="1">
      <c r="A97" s="28">
        <f t="shared" si="4"/>
        <v>93</v>
      </c>
      <c r="B97" s="62">
        <f t="shared" si="5"/>
        <v>13.200000000000045</v>
      </c>
      <c r="C97" s="29" t="s">
        <v>219</v>
      </c>
      <c r="D97" s="48" t="s">
        <v>314</v>
      </c>
      <c r="E97" s="31"/>
      <c r="F97" s="74">
        <v>1985.6890740740237</v>
      </c>
      <c r="G97" s="74">
        <v>2345.6890740740237</v>
      </c>
      <c r="H97" s="27">
        <f t="shared" si="6"/>
        <v>11.46774193548387</v>
      </c>
      <c r="I97" s="87">
        <v>1066.5</v>
      </c>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0"/>
      <c r="GF97" s="20"/>
      <c r="GG97" s="20"/>
      <c r="GH97" s="20"/>
      <c r="GI97" s="20"/>
      <c r="GJ97" s="20"/>
      <c r="GK97" s="20"/>
      <c r="GL97" s="20"/>
      <c r="GM97" s="20"/>
      <c r="GN97" s="20"/>
      <c r="GO97" s="20"/>
      <c r="GP97" s="20"/>
      <c r="GQ97" s="20"/>
      <c r="GR97" s="20"/>
      <c r="GS97" s="20"/>
      <c r="GT97" s="20"/>
      <c r="GU97" s="20"/>
      <c r="GV97" s="20"/>
      <c r="GW97" s="20"/>
      <c r="GX97" s="20"/>
      <c r="GY97" s="20"/>
      <c r="GZ97" s="20"/>
      <c r="HA97" s="20"/>
      <c r="HB97" s="20"/>
      <c r="HC97" s="20"/>
      <c r="HD97" s="20"/>
      <c r="HE97" s="20"/>
      <c r="HF97" s="20"/>
      <c r="HG97" s="20"/>
      <c r="HH97" s="20"/>
      <c r="HI97" s="20"/>
      <c r="HJ97" s="20"/>
      <c r="HK97" s="20"/>
      <c r="HL97" s="20"/>
      <c r="HM97" s="20"/>
    </row>
    <row r="98" spans="1:9" s="22" customFormat="1" ht="45">
      <c r="A98" s="28">
        <f t="shared" si="4"/>
        <v>94</v>
      </c>
      <c r="B98" s="62">
        <f t="shared" si="5"/>
        <v>9.599999999999909</v>
      </c>
      <c r="C98" s="85" t="s">
        <v>221</v>
      </c>
      <c r="D98" s="52" t="s">
        <v>225</v>
      </c>
      <c r="E98" s="39">
        <v>1</v>
      </c>
      <c r="F98" s="74">
        <v>1391.213811402816</v>
      </c>
      <c r="G98" s="74">
        <v>1551.213811402816</v>
      </c>
      <c r="H98" s="27">
        <f t="shared" si="6"/>
        <v>11.447872340425532</v>
      </c>
      <c r="I98" s="87">
        <v>1076.1</v>
      </c>
    </row>
    <row r="99" spans="1:9" s="22" customFormat="1" ht="22.5">
      <c r="A99" s="28">
        <f t="shared" si="4"/>
        <v>95</v>
      </c>
      <c r="B99" s="62">
        <f t="shared" si="5"/>
        <v>19.5</v>
      </c>
      <c r="C99" s="40" t="s">
        <v>14</v>
      </c>
      <c r="D99" s="48" t="s">
        <v>222</v>
      </c>
      <c r="E99" s="31"/>
      <c r="F99" s="74">
        <v>2563.1091564180306</v>
      </c>
      <c r="G99" s="74">
        <v>2703.1091564180306</v>
      </c>
      <c r="H99" s="27">
        <f t="shared" si="6"/>
        <v>11.532631578947367</v>
      </c>
      <c r="I99" s="87">
        <v>1095.6</v>
      </c>
    </row>
    <row r="100" spans="1:9" s="22" customFormat="1" ht="33.75">
      <c r="A100" s="28">
        <f t="shared" si="4"/>
        <v>96</v>
      </c>
      <c r="B100" s="62">
        <f t="shared" si="5"/>
        <v>15.700000000000045</v>
      </c>
      <c r="C100" s="29" t="s">
        <v>223</v>
      </c>
      <c r="D100" s="48" t="s">
        <v>350</v>
      </c>
      <c r="E100" s="31"/>
      <c r="F100" s="74">
        <v>2287.229238122588</v>
      </c>
      <c r="G100" s="74">
        <v>2257.229238122588</v>
      </c>
      <c r="H100" s="27">
        <f t="shared" si="6"/>
        <v>11.576041666666667</v>
      </c>
      <c r="I100" s="87">
        <v>1111.3</v>
      </c>
    </row>
    <row r="101" spans="1:9" s="22" customFormat="1" ht="22.5">
      <c r="A101" s="28">
        <f t="shared" si="4"/>
        <v>97</v>
      </c>
      <c r="B101" s="62">
        <f t="shared" si="5"/>
        <v>18.200000000000045</v>
      </c>
      <c r="C101" s="40" t="s">
        <v>112</v>
      </c>
      <c r="D101" s="48" t="s">
        <v>349</v>
      </c>
      <c r="E101" s="31"/>
      <c r="F101" s="74">
        <v>1745.0558876576156</v>
      </c>
      <c r="G101" s="74">
        <v>1345.0558876576156</v>
      </c>
      <c r="H101" s="27">
        <f t="shared" si="6"/>
        <v>11.644329896907216</v>
      </c>
      <c r="I101" s="87">
        <v>1129.5</v>
      </c>
    </row>
    <row r="102" spans="1:9" s="22" customFormat="1" ht="12.75">
      <c r="A102" s="28">
        <f t="shared" si="4"/>
        <v>98</v>
      </c>
      <c r="B102" s="62">
        <f t="shared" si="5"/>
        <v>11.299999999999955</v>
      </c>
      <c r="C102" s="33" t="s">
        <v>15</v>
      </c>
      <c r="D102" s="34" t="s">
        <v>16</v>
      </c>
      <c r="E102" s="35">
        <v>4</v>
      </c>
      <c r="F102" s="74">
        <v>1290.9254418237042</v>
      </c>
      <c r="G102" s="74">
        <v>2180.925441823704</v>
      </c>
      <c r="H102" s="27">
        <f t="shared" si="6"/>
        <v>11.640816326530611</v>
      </c>
      <c r="I102" s="87">
        <v>1140.8</v>
      </c>
    </row>
    <row r="103" spans="1:9" s="22" customFormat="1" ht="12.75">
      <c r="A103" s="28">
        <f t="shared" si="4"/>
        <v>99</v>
      </c>
      <c r="B103" s="62">
        <f t="shared" si="5"/>
        <v>11.299999999999955</v>
      </c>
      <c r="C103" s="40" t="s">
        <v>113</v>
      </c>
      <c r="D103" s="30"/>
      <c r="E103" s="31"/>
      <c r="F103" s="74">
        <v>1652.4559443775013</v>
      </c>
      <c r="G103" s="74">
        <v>832.4559443775013</v>
      </c>
      <c r="H103" s="27">
        <f t="shared" si="6"/>
        <v>11.637373737373736</v>
      </c>
      <c r="I103" s="87">
        <v>1152.1</v>
      </c>
    </row>
    <row r="104" spans="1:9" s="22" customFormat="1" ht="12.75">
      <c r="A104" s="28">
        <f t="shared" si="4"/>
        <v>100</v>
      </c>
      <c r="B104" s="62">
        <f t="shared" si="5"/>
        <v>18</v>
      </c>
      <c r="C104" s="40" t="s">
        <v>114</v>
      </c>
      <c r="D104" s="30"/>
      <c r="E104" s="31"/>
      <c r="F104" s="74">
        <v>1987.7955907027085</v>
      </c>
      <c r="G104" s="74">
        <v>2187.7955907027085</v>
      </c>
      <c r="H104" s="27">
        <f aca="true" t="shared" si="7" ref="H104:H111">I104/A104</f>
        <v>11.700999999999999</v>
      </c>
      <c r="I104" s="87">
        <v>1170.1</v>
      </c>
    </row>
    <row r="105" spans="1:11" s="22" customFormat="1" ht="12.75">
      <c r="A105" s="28">
        <f t="shared" si="4"/>
        <v>101</v>
      </c>
      <c r="B105" s="62">
        <f aca="true" t="shared" si="8" ref="B105:B149">I105-I104</f>
        <v>13.400000000000091</v>
      </c>
      <c r="C105" s="29" t="s">
        <v>227</v>
      </c>
      <c r="D105" s="30"/>
      <c r="E105" s="31"/>
      <c r="F105" s="74">
        <v>2171.4289341482727</v>
      </c>
      <c r="G105" s="74">
        <v>1771.428934148273</v>
      </c>
      <c r="H105" s="27">
        <f t="shared" si="7"/>
        <v>11.717821782178218</v>
      </c>
      <c r="I105" s="87">
        <v>1183.5</v>
      </c>
      <c r="K105" s="108"/>
    </row>
    <row r="106" spans="1:12" s="22" customFormat="1" ht="12.75">
      <c r="A106" s="28">
        <f t="shared" si="4"/>
        <v>102</v>
      </c>
      <c r="B106" s="62">
        <f t="shared" si="8"/>
        <v>9.700000000000045</v>
      </c>
      <c r="C106" s="29" t="s">
        <v>51</v>
      </c>
      <c r="D106" s="48" t="s">
        <v>228</v>
      </c>
      <c r="E106" s="31"/>
      <c r="F106" s="74">
        <v>946.5025617643907</v>
      </c>
      <c r="G106" s="74">
        <v>1106.5025617643907</v>
      </c>
      <c r="H106" s="27">
        <f t="shared" si="7"/>
        <v>11.698039215686276</v>
      </c>
      <c r="I106" s="87">
        <v>1193.2</v>
      </c>
      <c r="J106" s="108"/>
      <c r="L106" s="108"/>
    </row>
    <row r="107" spans="1:12" s="22" customFormat="1" ht="22.5">
      <c r="A107" s="28">
        <f t="shared" si="4"/>
        <v>103</v>
      </c>
      <c r="B107" s="62">
        <f t="shared" si="8"/>
        <v>18.09999999999991</v>
      </c>
      <c r="C107" s="33" t="s">
        <v>17</v>
      </c>
      <c r="D107" s="34" t="s">
        <v>137</v>
      </c>
      <c r="E107" s="35">
        <v>2</v>
      </c>
      <c r="F107" s="74">
        <v>1441.7748376025008</v>
      </c>
      <c r="G107" s="74">
        <v>2261.774837602501</v>
      </c>
      <c r="H107" s="27">
        <f t="shared" si="7"/>
        <v>11.760194174757281</v>
      </c>
      <c r="I107" s="87">
        <v>1211.3</v>
      </c>
      <c r="J107" s="108"/>
      <c r="L107" s="108"/>
    </row>
    <row r="108" spans="1:12" s="22" customFormat="1" ht="12.75">
      <c r="A108" s="28">
        <f t="shared" si="4"/>
        <v>104</v>
      </c>
      <c r="B108" s="62">
        <f t="shared" si="8"/>
        <v>15.200000000000045</v>
      </c>
      <c r="C108" s="40" t="s">
        <v>115</v>
      </c>
      <c r="D108" s="30"/>
      <c r="E108" s="31"/>
      <c r="F108" s="74">
        <v>2537.864974512222</v>
      </c>
      <c r="G108" s="74">
        <v>2337.864974512222</v>
      </c>
      <c r="H108" s="27">
        <f t="shared" si="7"/>
        <v>11.79326923076923</v>
      </c>
      <c r="I108" s="87">
        <v>1226.5</v>
      </c>
      <c r="J108" s="108"/>
      <c r="L108" s="108"/>
    </row>
    <row r="109" spans="1:12" s="22" customFormat="1" ht="12.75">
      <c r="A109" s="28">
        <f t="shared" si="4"/>
        <v>105</v>
      </c>
      <c r="B109" s="62">
        <f t="shared" si="8"/>
        <v>13.299999999999955</v>
      </c>
      <c r="C109" s="40" t="s">
        <v>116</v>
      </c>
      <c r="D109" s="30"/>
      <c r="E109" s="31"/>
      <c r="F109" s="74">
        <v>2025.9981452017073</v>
      </c>
      <c r="G109" s="74">
        <v>1225.9981452017073</v>
      </c>
      <c r="H109" s="27">
        <f t="shared" si="7"/>
        <v>11.807619047619047</v>
      </c>
      <c r="I109" s="87">
        <v>1239.8</v>
      </c>
      <c r="J109" s="108"/>
      <c r="L109" s="108"/>
    </row>
    <row r="110" spans="1:12" s="22" customFormat="1" ht="22.5">
      <c r="A110" s="28">
        <f t="shared" si="4"/>
        <v>106</v>
      </c>
      <c r="B110" s="62">
        <f t="shared" si="8"/>
        <v>11.800000000000182</v>
      </c>
      <c r="C110" s="91" t="s">
        <v>59</v>
      </c>
      <c r="D110" s="86" t="s">
        <v>358</v>
      </c>
      <c r="E110" s="79">
        <v>2</v>
      </c>
      <c r="F110" s="74">
        <v>1175.6737917890355</v>
      </c>
      <c r="G110" s="74">
        <v>2195.6737917890355</v>
      </c>
      <c r="H110" s="27">
        <f t="shared" si="7"/>
        <v>11.807547169811322</v>
      </c>
      <c r="I110" s="87">
        <v>1251.6000000000001</v>
      </c>
      <c r="L110" s="108"/>
    </row>
    <row r="111" spans="1:12" s="22" customFormat="1" ht="12.75">
      <c r="A111" s="28">
        <f t="shared" si="4"/>
        <v>107</v>
      </c>
      <c r="B111" s="62">
        <f t="shared" si="8"/>
        <v>15.799999999999955</v>
      </c>
      <c r="C111" s="29" t="s">
        <v>229</v>
      </c>
      <c r="D111" s="48" t="s">
        <v>230</v>
      </c>
      <c r="E111" s="31"/>
      <c r="F111" s="74">
        <v>2304.520213436802</v>
      </c>
      <c r="G111" s="74">
        <v>1274.520213436802</v>
      </c>
      <c r="H111" s="27">
        <f t="shared" si="7"/>
        <v>11.844859813084113</v>
      </c>
      <c r="I111" s="87">
        <v>1267.4</v>
      </c>
      <c r="L111" s="108"/>
    </row>
    <row r="112" spans="1:12" s="22" customFormat="1" ht="12.75">
      <c r="A112" s="28">
        <f t="shared" si="4"/>
        <v>108</v>
      </c>
      <c r="B112" s="62">
        <f t="shared" si="8"/>
        <v>13.799999999999955</v>
      </c>
      <c r="C112" s="29" t="s">
        <v>231</v>
      </c>
      <c r="D112" s="48" t="s">
        <v>232</v>
      </c>
      <c r="E112" s="31"/>
      <c r="F112" s="74">
        <v>1619.7385014267195</v>
      </c>
      <c r="G112" s="74">
        <v>1529.7385014267195</v>
      </c>
      <c r="H112" s="27"/>
      <c r="I112" s="87">
        <v>1281.2</v>
      </c>
      <c r="L112" s="108"/>
    </row>
    <row r="113" spans="1:12" s="22" customFormat="1" ht="33.75" customHeight="1">
      <c r="A113" s="28">
        <f t="shared" si="4"/>
        <v>109</v>
      </c>
      <c r="B113" s="62">
        <f t="shared" si="8"/>
        <v>11.700000000000045</v>
      </c>
      <c r="C113" s="92" t="s">
        <v>233</v>
      </c>
      <c r="D113" s="54" t="s">
        <v>234</v>
      </c>
      <c r="E113" s="35">
        <v>4</v>
      </c>
      <c r="F113" s="74">
        <v>1593.472299366545</v>
      </c>
      <c r="G113" s="74">
        <v>1773.472299366545</v>
      </c>
      <c r="H113" s="27">
        <f aca="true" t="shared" si="9" ref="H113:H154">I113/A113</f>
        <v>11.861467889908258</v>
      </c>
      <c r="I113" s="87">
        <v>1292.9</v>
      </c>
      <c r="L113" s="108"/>
    </row>
    <row r="114" spans="1:12" s="22" customFormat="1" ht="12.75">
      <c r="A114" s="28">
        <f t="shared" si="4"/>
        <v>110</v>
      </c>
      <c r="B114" s="62">
        <f t="shared" si="8"/>
        <v>15.599999999999909</v>
      </c>
      <c r="C114" s="29" t="s">
        <v>356</v>
      </c>
      <c r="D114" s="48" t="s">
        <v>357</v>
      </c>
      <c r="E114" s="51"/>
      <c r="F114" s="74">
        <v>1348.904146173428</v>
      </c>
      <c r="G114" s="74">
        <v>1318.904146173428</v>
      </c>
      <c r="H114" s="27">
        <f t="shared" si="9"/>
        <v>11.895454545454545</v>
      </c>
      <c r="I114" s="87">
        <v>1308.5</v>
      </c>
      <c r="L114" s="108"/>
    </row>
    <row r="115" spans="1:12" s="22" customFormat="1" ht="12.75">
      <c r="A115" s="28">
        <f t="shared" si="4"/>
        <v>111</v>
      </c>
      <c r="B115" s="62">
        <f t="shared" si="8"/>
        <v>10.5</v>
      </c>
      <c r="C115" s="40" t="s">
        <v>118</v>
      </c>
      <c r="D115" s="30"/>
      <c r="E115" s="51"/>
      <c r="F115" s="74">
        <v>1560.6223567927932</v>
      </c>
      <c r="G115" s="74">
        <v>1590.6223567927932</v>
      </c>
      <c r="H115" s="27">
        <f t="shared" si="9"/>
        <v>11.882882882882884</v>
      </c>
      <c r="I115" s="87">
        <v>1319</v>
      </c>
      <c r="L115" s="108"/>
    </row>
    <row r="116" spans="1:12" s="22" customFormat="1" ht="12.75">
      <c r="A116" s="28">
        <f t="shared" si="4"/>
        <v>112</v>
      </c>
      <c r="B116" s="62">
        <f t="shared" si="8"/>
        <v>13</v>
      </c>
      <c r="C116" s="40" t="s">
        <v>119</v>
      </c>
      <c r="D116" s="48" t="s">
        <v>237</v>
      </c>
      <c r="E116" s="51"/>
      <c r="F116" s="74">
        <v>1435.3365196367565</v>
      </c>
      <c r="G116" s="74">
        <v>1475.3365196367565</v>
      </c>
      <c r="H116" s="27">
        <f t="shared" si="9"/>
        <v>11.892857142857142</v>
      </c>
      <c r="I116" s="87">
        <v>1332</v>
      </c>
      <c r="L116" s="108"/>
    </row>
    <row r="117" spans="1:12" s="22" customFormat="1" ht="12.75">
      <c r="A117" s="28">
        <f t="shared" si="4"/>
        <v>113</v>
      </c>
      <c r="B117" s="62">
        <f t="shared" si="8"/>
        <v>12.400000000000091</v>
      </c>
      <c r="C117" s="29" t="s">
        <v>238</v>
      </c>
      <c r="D117" s="48"/>
      <c r="E117" s="51"/>
      <c r="F117" s="74">
        <v>1106.5194288911994</v>
      </c>
      <c r="G117" s="74">
        <v>1546.5194288911994</v>
      </c>
      <c r="H117" s="27">
        <f t="shared" si="9"/>
        <v>11.897345132743364</v>
      </c>
      <c r="I117" s="87">
        <v>1344.4</v>
      </c>
      <c r="L117" s="108"/>
    </row>
    <row r="118" spans="1:12" s="22" customFormat="1" ht="12.75">
      <c r="A118" s="28">
        <f t="shared" si="4"/>
        <v>114</v>
      </c>
      <c r="B118" s="62">
        <f t="shared" si="8"/>
        <v>-25.40000000000009</v>
      </c>
      <c r="C118" s="33" t="s">
        <v>60</v>
      </c>
      <c r="D118" s="34" t="s">
        <v>120</v>
      </c>
      <c r="E118" s="35">
        <v>3</v>
      </c>
      <c r="F118" s="74">
        <v>791.6105834173675</v>
      </c>
      <c r="G118" s="74">
        <v>1181.6105834173675</v>
      </c>
      <c r="H118" s="27">
        <f t="shared" si="9"/>
        <v>11.570175438596491</v>
      </c>
      <c r="I118" s="87">
        <v>1319</v>
      </c>
      <c r="L118" s="108"/>
    </row>
    <row r="119" spans="1:12" s="22" customFormat="1" ht="33.75">
      <c r="A119" s="28">
        <f t="shared" si="4"/>
        <v>115</v>
      </c>
      <c r="B119" s="62">
        <f t="shared" si="8"/>
        <v>16.200000000000045</v>
      </c>
      <c r="C119" s="29" t="s">
        <v>239</v>
      </c>
      <c r="D119" s="48" t="s">
        <v>241</v>
      </c>
      <c r="E119" s="51"/>
      <c r="F119" s="74">
        <v>1395.0148747333337</v>
      </c>
      <c r="G119" s="74">
        <v>645.0148747333337</v>
      </c>
      <c r="H119" s="27">
        <f t="shared" si="9"/>
        <v>11.610434782608696</v>
      </c>
      <c r="I119" s="87">
        <v>1335.2</v>
      </c>
      <c r="L119" s="108"/>
    </row>
    <row r="120" spans="1:12" s="22" customFormat="1" ht="12.75">
      <c r="A120" s="28">
        <f t="shared" si="4"/>
        <v>116</v>
      </c>
      <c r="B120" s="62">
        <f t="shared" si="8"/>
        <v>12.400000000000091</v>
      </c>
      <c r="C120" s="29" t="s">
        <v>61</v>
      </c>
      <c r="D120" s="48" t="s">
        <v>240</v>
      </c>
      <c r="E120" s="51"/>
      <c r="F120" s="74">
        <v>1107.6115502399998</v>
      </c>
      <c r="G120" s="74">
        <v>1127.6115502399998</v>
      </c>
      <c r="H120" s="27">
        <f t="shared" si="9"/>
        <v>11.617241379310347</v>
      </c>
      <c r="I120" s="87">
        <v>1347.6000000000001</v>
      </c>
      <c r="J120" s="118"/>
      <c r="L120" s="108"/>
    </row>
    <row r="121" spans="1:12" s="22" customFormat="1" ht="12.75">
      <c r="A121" s="28">
        <f t="shared" si="4"/>
        <v>117</v>
      </c>
      <c r="B121" s="62">
        <f t="shared" si="8"/>
        <v>6.5</v>
      </c>
      <c r="C121" s="40" t="s">
        <v>57</v>
      </c>
      <c r="D121" s="48"/>
      <c r="E121" s="51"/>
      <c r="F121" s="74">
        <v>2823.4908179399995</v>
      </c>
      <c r="G121" s="74">
        <v>2703.4908179399995</v>
      </c>
      <c r="H121" s="27">
        <f t="shared" si="9"/>
        <v>11.573504273504275</v>
      </c>
      <c r="I121" s="87">
        <v>1354.1000000000001</v>
      </c>
      <c r="J121" s="118"/>
      <c r="L121" s="108"/>
    </row>
    <row r="122" spans="1:12" s="22" customFormat="1" ht="12.75">
      <c r="A122" s="28">
        <f t="shared" si="4"/>
        <v>118</v>
      </c>
      <c r="B122" s="62">
        <f t="shared" si="8"/>
        <v>42.299999999999955</v>
      </c>
      <c r="C122" s="37" t="s">
        <v>62</v>
      </c>
      <c r="D122" s="52"/>
      <c r="E122" s="53">
        <v>4</v>
      </c>
      <c r="F122" s="74">
        <v>2396.329580367505</v>
      </c>
      <c r="G122" s="74">
        <v>3572.329580367505</v>
      </c>
      <c r="H122" s="27">
        <f t="shared" si="9"/>
        <v>11.833898305084746</v>
      </c>
      <c r="I122" s="87">
        <v>1396.4</v>
      </c>
      <c r="L122" s="108"/>
    </row>
    <row r="123" spans="1:12" s="22" customFormat="1" ht="12.75">
      <c r="A123" s="28">
        <f t="shared" si="4"/>
        <v>119</v>
      </c>
      <c r="B123" s="62">
        <f t="shared" si="8"/>
        <v>6.5</v>
      </c>
      <c r="C123" s="29" t="s">
        <v>242</v>
      </c>
      <c r="D123" s="48"/>
      <c r="E123" s="51"/>
      <c r="F123" s="74">
        <v>1676.4002118180003</v>
      </c>
      <c r="G123" s="74">
        <v>1285.4002118180003</v>
      </c>
      <c r="H123" s="27">
        <f t="shared" si="9"/>
        <v>11.789075630252102</v>
      </c>
      <c r="I123" s="87">
        <v>1402.9</v>
      </c>
      <c r="L123" s="108"/>
    </row>
    <row r="124" spans="1:12" s="22" customFormat="1" ht="12.75">
      <c r="A124" s="28">
        <f t="shared" si="4"/>
        <v>120</v>
      </c>
      <c r="B124" s="62">
        <f t="shared" si="8"/>
        <v>17.5</v>
      </c>
      <c r="C124" s="29" t="s">
        <v>51</v>
      </c>
      <c r="D124" s="48" t="s">
        <v>243</v>
      </c>
      <c r="E124" s="51"/>
      <c r="F124" s="74">
        <v>2787.5522425064596</v>
      </c>
      <c r="G124" s="74">
        <v>2397.5522425064596</v>
      </c>
      <c r="H124" s="27">
        <f t="shared" si="9"/>
        <v>11.836666666666668</v>
      </c>
      <c r="I124" s="87">
        <v>1420.4</v>
      </c>
      <c r="L124" s="108"/>
    </row>
    <row r="125" spans="1:12" s="22" customFormat="1" ht="12.75">
      <c r="A125" s="28">
        <f t="shared" si="4"/>
        <v>121</v>
      </c>
      <c r="B125" s="62">
        <f t="shared" si="8"/>
        <v>10.299999999999955</v>
      </c>
      <c r="C125" s="40" t="s">
        <v>121</v>
      </c>
      <c r="D125" s="48"/>
      <c r="E125" s="51"/>
      <c r="F125" s="103">
        <v>1991.511288365</v>
      </c>
      <c r="G125" s="103">
        <v>1611.511288365</v>
      </c>
      <c r="H125" s="27">
        <f t="shared" si="9"/>
        <v>11.823966942148761</v>
      </c>
      <c r="I125" s="87">
        <v>1430.7</v>
      </c>
      <c r="L125" s="108"/>
    </row>
    <row r="126" spans="1:12" s="22" customFormat="1" ht="12.75">
      <c r="A126" s="28">
        <f t="shared" si="4"/>
        <v>122</v>
      </c>
      <c r="B126" s="62">
        <f t="shared" si="8"/>
        <v>16.5</v>
      </c>
      <c r="C126" s="40" t="s">
        <v>122</v>
      </c>
      <c r="D126" s="48"/>
      <c r="E126" s="51"/>
      <c r="F126" s="103">
        <v>2151.4600882318864</v>
      </c>
      <c r="G126" s="103">
        <v>2696.4600882318864</v>
      </c>
      <c r="H126" s="27">
        <f t="shared" si="9"/>
        <v>11.862295081967213</v>
      </c>
      <c r="I126" s="87">
        <v>1447.2</v>
      </c>
      <c r="L126" s="108"/>
    </row>
    <row r="127" spans="1:12" s="22" customFormat="1" ht="90">
      <c r="A127" s="28">
        <f t="shared" si="4"/>
        <v>123</v>
      </c>
      <c r="B127" s="62">
        <f t="shared" si="8"/>
        <v>12.400000000000091</v>
      </c>
      <c r="C127" s="33" t="s">
        <v>63</v>
      </c>
      <c r="D127" s="54" t="s">
        <v>246</v>
      </c>
      <c r="E127" s="35">
        <v>1</v>
      </c>
      <c r="F127" s="103">
        <v>2595.7338469538718</v>
      </c>
      <c r="G127" s="103">
        <v>2680.7338469538718</v>
      </c>
      <c r="H127" s="27">
        <f t="shared" si="9"/>
        <v>11.866666666666667</v>
      </c>
      <c r="I127" s="87">
        <v>1459.6000000000001</v>
      </c>
      <c r="L127" s="108"/>
    </row>
    <row r="128" spans="1:12" s="22" customFormat="1" ht="12.75">
      <c r="A128" s="28">
        <f t="shared" si="4"/>
        <v>124</v>
      </c>
      <c r="B128" s="62">
        <f t="shared" si="8"/>
        <v>13.899999999999864</v>
      </c>
      <c r="C128" s="29" t="s">
        <v>51</v>
      </c>
      <c r="D128" s="48" t="s">
        <v>244</v>
      </c>
      <c r="E128" s="51"/>
      <c r="F128" s="103">
        <v>2286.2943633542086</v>
      </c>
      <c r="G128" s="103">
        <v>2141.2943633542086</v>
      </c>
      <c r="H128" s="27">
        <f t="shared" si="9"/>
        <v>11.883064516129032</v>
      </c>
      <c r="I128" s="87">
        <v>1473.5</v>
      </c>
      <c r="L128" s="108"/>
    </row>
    <row r="129" spans="1:12" s="22" customFormat="1" ht="22.5">
      <c r="A129" s="28">
        <f t="shared" si="4"/>
        <v>125</v>
      </c>
      <c r="B129" s="62">
        <f t="shared" si="8"/>
        <v>11.600000000000136</v>
      </c>
      <c r="C129" s="29" t="s">
        <v>51</v>
      </c>
      <c r="D129" s="48" t="s">
        <v>245</v>
      </c>
      <c r="E129" s="51"/>
      <c r="F129" s="103">
        <v>1934.6304839552095</v>
      </c>
      <c r="G129" s="103">
        <v>2184.6304839552095</v>
      </c>
      <c r="H129" s="27">
        <f t="shared" si="9"/>
        <v>11.8808</v>
      </c>
      <c r="I129" s="87">
        <v>1485.1000000000001</v>
      </c>
      <c r="L129" s="108"/>
    </row>
    <row r="130" spans="1:12" s="22" customFormat="1" ht="22.5">
      <c r="A130" s="28">
        <f t="shared" si="4"/>
        <v>126</v>
      </c>
      <c r="B130" s="62">
        <f t="shared" si="8"/>
        <v>12.799999999999955</v>
      </c>
      <c r="C130" s="29" t="s">
        <v>247</v>
      </c>
      <c r="D130" s="52" t="s">
        <v>255</v>
      </c>
      <c r="E130" s="53">
        <v>5</v>
      </c>
      <c r="F130" s="103">
        <v>2440.956952779693</v>
      </c>
      <c r="G130" s="103">
        <v>1285.956952779693</v>
      </c>
      <c r="H130" s="27">
        <f t="shared" si="9"/>
        <v>11.88809523809524</v>
      </c>
      <c r="I130" s="87">
        <v>1497.9</v>
      </c>
      <c r="L130" s="108"/>
    </row>
    <row r="131" spans="1:12" s="22" customFormat="1" ht="22.5">
      <c r="A131" s="28">
        <f t="shared" si="4"/>
        <v>127</v>
      </c>
      <c r="B131" s="62">
        <f t="shared" si="8"/>
        <v>8.899999999999864</v>
      </c>
      <c r="C131" s="40" t="s">
        <v>64</v>
      </c>
      <c r="D131" s="48" t="s">
        <v>65</v>
      </c>
      <c r="E131" s="51"/>
      <c r="F131" s="103">
        <v>2186.2224652171763</v>
      </c>
      <c r="G131" s="103">
        <v>2006.2224652171763</v>
      </c>
      <c r="H131" s="27">
        <f t="shared" si="9"/>
        <v>11.864566929133858</v>
      </c>
      <c r="I131" s="87">
        <v>1506.8</v>
      </c>
      <c r="L131" s="108"/>
    </row>
    <row r="132" spans="1:12" s="22" customFormat="1" ht="12.75">
      <c r="A132" s="28">
        <f t="shared" si="4"/>
        <v>128</v>
      </c>
      <c r="B132" s="62">
        <f t="shared" si="8"/>
        <v>14.300000000000182</v>
      </c>
      <c r="C132" s="29" t="s">
        <v>248</v>
      </c>
      <c r="D132" s="48"/>
      <c r="E132" s="51"/>
      <c r="F132" s="103">
        <v>1940.0795105802422</v>
      </c>
      <c r="G132" s="103">
        <v>2285.079510580242</v>
      </c>
      <c r="H132" s="27">
        <f t="shared" si="9"/>
        <v>11.883593750000001</v>
      </c>
      <c r="I132" s="87">
        <v>1521.1000000000001</v>
      </c>
      <c r="L132" s="108"/>
    </row>
    <row r="133" spans="1:12" s="22" customFormat="1" ht="12.75">
      <c r="A133" s="28">
        <f t="shared" si="4"/>
        <v>129</v>
      </c>
      <c r="B133" s="62">
        <f t="shared" si="8"/>
        <v>11.199999999999818</v>
      </c>
      <c r="C133" s="29" t="s">
        <v>51</v>
      </c>
      <c r="D133" s="48" t="s">
        <v>249</v>
      </c>
      <c r="E133" s="51"/>
      <c r="F133" s="103">
        <v>1980.4239725564998</v>
      </c>
      <c r="G133" s="103">
        <v>2525.4239725565</v>
      </c>
      <c r="H133" s="27">
        <f t="shared" si="9"/>
        <v>11.87829457364341</v>
      </c>
      <c r="I133" s="87">
        <v>1532.3</v>
      </c>
      <c r="L133" s="108"/>
    </row>
    <row r="134" spans="1:12" s="22" customFormat="1" ht="12.75">
      <c r="A134" s="28">
        <f t="shared" si="4"/>
        <v>130</v>
      </c>
      <c r="B134" s="62">
        <f t="shared" si="8"/>
        <v>9.900000000000091</v>
      </c>
      <c r="C134" s="29" t="s">
        <v>250</v>
      </c>
      <c r="D134" s="48"/>
      <c r="E134" s="51"/>
      <c r="F134" s="103">
        <v>1840.8033598124819</v>
      </c>
      <c r="G134" s="103">
        <v>1352.8033598124819</v>
      </c>
      <c r="H134" s="27">
        <f t="shared" si="9"/>
        <v>11.863076923076923</v>
      </c>
      <c r="I134" s="87">
        <v>1542.2</v>
      </c>
      <c r="L134" s="108"/>
    </row>
    <row r="135" spans="1:12" s="22" customFormat="1" ht="12.75">
      <c r="A135" s="28">
        <f aca="true" t="shared" si="10" ref="A135:A187">A134+1</f>
        <v>131</v>
      </c>
      <c r="B135" s="62">
        <f t="shared" si="8"/>
        <v>17.59999999999991</v>
      </c>
      <c r="C135" s="40" t="s">
        <v>123</v>
      </c>
      <c r="D135" s="48"/>
      <c r="E135" s="31"/>
      <c r="F135" s="103">
        <v>2356.67837095908</v>
      </c>
      <c r="G135" s="103">
        <v>1979.67837095908</v>
      </c>
      <c r="H135" s="27">
        <f t="shared" si="9"/>
        <v>11.906870229007634</v>
      </c>
      <c r="I135" s="87">
        <v>1559.8</v>
      </c>
      <c r="L135" s="108"/>
    </row>
    <row r="136" spans="1:12" s="22" customFormat="1" ht="22.5">
      <c r="A136" s="28">
        <f t="shared" si="10"/>
        <v>132</v>
      </c>
      <c r="B136" s="62">
        <f t="shared" si="8"/>
        <v>11.900000000000091</v>
      </c>
      <c r="C136" s="93" t="s">
        <v>251</v>
      </c>
      <c r="D136" s="48" t="s">
        <v>307</v>
      </c>
      <c r="E136" s="94"/>
      <c r="F136" s="103">
        <v>1541.7733050835618</v>
      </c>
      <c r="G136" s="103">
        <v>2427.773305083562</v>
      </c>
      <c r="H136" s="27">
        <f t="shared" si="9"/>
        <v>11.906818181818181</v>
      </c>
      <c r="I136" s="87">
        <v>1571.7</v>
      </c>
      <c r="L136" s="108"/>
    </row>
    <row r="137" spans="1:12" s="22" customFormat="1" ht="22.5">
      <c r="A137" s="28">
        <f t="shared" si="10"/>
        <v>133</v>
      </c>
      <c r="B137" s="62">
        <f t="shared" si="8"/>
        <v>14.400000000000091</v>
      </c>
      <c r="C137" s="85" t="s">
        <v>254</v>
      </c>
      <c r="D137" s="52" t="s">
        <v>253</v>
      </c>
      <c r="E137" s="39">
        <v>4</v>
      </c>
      <c r="F137" s="103">
        <v>3282.8855110164864</v>
      </c>
      <c r="G137" s="103">
        <v>3606.8855110164864</v>
      </c>
      <c r="H137" s="27">
        <f t="shared" si="9"/>
        <v>11.925563909774437</v>
      </c>
      <c r="I137" s="87">
        <v>1586.1000000000001</v>
      </c>
      <c r="L137" s="108"/>
    </row>
    <row r="138" spans="1:12" s="22" customFormat="1" ht="12.75">
      <c r="A138" s="28">
        <f t="shared" si="10"/>
        <v>134</v>
      </c>
      <c r="B138" s="62">
        <f t="shared" si="8"/>
        <v>6.899999999999864</v>
      </c>
      <c r="C138" s="29" t="s">
        <v>256</v>
      </c>
      <c r="D138" s="48" t="s">
        <v>125</v>
      </c>
      <c r="E138" s="51"/>
      <c r="F138" s="103">
        <v>1997.2231005037472</v>
      </c>
      <c r="G138" s="103">
        <v>467.2231005037472</v>
      </c>
      <c r="H138" s="27">
        <f t="shared" si="9"/>
        <v>11.888059701492537</v>
      </c>
      <c r="I138" s="87">
        <v>1593</v>
      </c>
      <c r="L138" s="108"/>
    </row>
    <row r="139" spans="1:12" s="22" customFormat="1" ht="12.75">
      <c r="A139" s="28">
        <f t="shared" si="10"/>
        <v>135</v>
      </c>
      <c r="B139" s="62">
        <f t="shared" si="8"/>
        <v>13.100000000000136</v>
      </c>
      <c r="C139" s="29" t="s">
        <v>258</v>
      </c>
      <c r="D139" s="48" t="s">
        <v>124</v>
      </c>
      <c r="E139" s="51"/>
      <c r="F139" s="103">
        <v>2549.2809522057155</v>
      </c>
      <c r="G139" s="103">
        <v>2399.2809522057155</v>
      </c>
      <c r="H139" s="27">
        <f t="shared" si="9"/>
        <v>11.897037037037038</v>
      </c>
      <c r="I139" s="87">
        <v>1606.1000000000001</v>
      </c>
      <c r="L139" s="108"/>
    </row>
    <row r="140" spans="1:12" s="22" customFormat="1" ht="12.75">
      <c r="A140" s="28">
        <f t="shared" si="10"/>
        <v>136</v>
      </c>
      <c r="B140" s="62">
        <f t="shared" si="8"/>
        <v>12.799999999999955</v>
      </c>
      <c r="C140" s="29" t="s">
        <v>257</v>
      </c>
      <c r="D140" s="48" t="s">
        <v>124</v>
      </c>
      <c r="E140" s="51"/>
      <c r="F140" s="103">
        <v>2488.704805280234</v>
      </c>
      <c r="G140" s="103">
        <v>2023.7048052802338</v>
      </c>
      <c r="H140" s="27">
        <f t="shared" si="9"/>
        <v>11.903676470588236</v>
      </c>
      <c r="I140" s="87">
        <v>1618.9</v>
      </c>
      <c r="L140" s="108"/>
    </row>
    <row r="141" spans="1:12" s="22" customFormat="1" ht="12.75">
      <c r="A141" s="28">
        <f t="shared" si="10"/>
        <v>137</v>
      </c>
      <c r="B141" s="62">
        <f t="shared" si="8"/>
        <v>15</v>
      </c>
      <c r="C141" s="29" t="s">
        <v>259</v>
      </c>
      <c r="D141" s="48"/>
      <c r="E141" s="51"/>
      <c r="F141" s="103">
        <v>2832.349085669999</v>
      </c>
      <c r="G141" s="103">
        <v>3062.349085669999</v>
      </c>
      <c r="H141" s="27">
        <f t="shared" si="9"/>
        <v>11.926277372262774</v>
      </c>
      <c r="I141" s="87">
        <v>1633.9</v>
      </c>
      <c r="L141" s="108"/>
    </row>
    <row r="142" spans="1:12" s="22" customFormat="1" ht="12.75">
      <c r="A142" s="28">
        <f t="shared" si="10"/>
        <v>138</v>
      </c>
      <c r="B142" s="62">
        <f t="shared" si="8"/>
        <v>10.700000000000045</v>
      </c>
      <c r="C142" s="46" t="s">
        <v>66</v>
      </c>
      <c r="D142" s="52" t="s">
        <v>317</v>
      </c>
      <c r="E142" s="53">
        <v>3</v>
      </c>
      <c r="F142" s="103">
        <v>1041.3385842599982</v>
      </c>
      <c r="G142" s="103">
        <v>1806.3385842599982</v>
      </c>
      <c r="H142" s="27">
        <f t="shared" si="9"/>
        <v>11.917391304347827</v>
      </c>
      <c r="I142" s="87">
        <v>1644.6000000000001</v>
      </c>
      <c r="L142" s="108"/>
    </row>
    <row r="143" spans="1:12" s="22" customFormat="1" ht="12.75">
      <c r="A143" s="28">
        <f t="shared" si="10"/>
        <v>139</v>
      </c>
      <c r="B143" s="62">
        <f t="shared" si="8"/>
        <v>14.799999999999955</v>
      </c>
      <c r="C143" s="29" t="s">
        <v>261</v>
      </c>
      <c r="D143" s="48"/>
      <c r="E143" s="51"/>
      <c r="F143" s="103">
        <v>3023.792128215125</v>
      </c>
      <c r="G143" s="103">
        <v>2673.792128215125</v>
      </c>
      <c r="H143" s="27">
        <f t="shared" si="9"/>
        <v>11.938129496402878</v>
      </c>
      <c r="I143" s="87">
        <v>1659.4</v>
      </c>
      <c r="L143" s="108"/>
    </row>
    <row r="144" spans="1:12" s="22" customFormat="1" ht="12.75">
      <c r="A144" s="28">
        <f t="shared" si="10"/>
        <v>140</v>
      </c>
      <c r="B144" s="62">
        <f t="shared" si="8"/>
        <v>14.899999999999864</v>
      </c>
      <c r="C144" s="29" t="s">
        <v>262</v>
      </c>
      <c r="D144" s="48"/>
      <c r="E144" s="51"/>
      <c r="F144" s="103">
        <v>2344.605908930203</v>
      </c>
      <c r="G144" s="103">
        <v>2964.605908930203</v>
      </c>
      <c r="H144" s="27">
        <f t="shared" si="9"/>
        <v>11.959285714285715</v>
      </c>
      <c r="I144" s="87">
        <v>1674.3</v>
      </c>
      <c r="L144" s="108"/>
    </row>
    <row r="145" spans="1:12" s="22" customFormat="1" ht="12.75">
      <c r="A145" s="28">
        <f t="shared" si="10"/>
        <v>141</v>
      </c>
      <c r="B145" s="62">
        <f t="shared" si="8"/>
        <v>13.800000000000182</v>
      </c>
      <c r="C145" s="29" t="s">
        <v>263</v>
      </c>
      <c r="D145" s="48"/>
      <c r="E145" s="51"/>
      <c r="F145" s="103">
        <v>4082.75887315</v>
      </c>
      <c r="G145" s="103">
        <v>1762.75887315</v>
      </c>
      <c r="H145" s="27">
        <f t="shared" si="9"/>
        <v>11.972340425531916</v>
      </c>
      <c r="I145" s="87">
        <v>1688.1000000000001</v>
      </c>
      <c r="L145" s="108"/>
    </row>
    <row r="146" spans="1:12" s="22" customFormat="1" ht="33.75" customHeight="1">
      <c r="A146" s="28">
        <f t="shared" si="10"/>
        <v>142</v>
      </c>
      <c r="B146" s="62">
        <f t="shared" si="8"/>
        <v>6.2999999999999545</v>
      </c>
      <c r="C146" s="95" t="s">
        <v>308</v>
      </c>
      <c r="D146" s="82" t="s">
        <v>311</v>
      </c>
      <c r="E146" s="53">
        <v>2</v>
      </c>
      <c r="F146" s="103">
        <v>183.71916048000185</v>
      </c>
      <c r="G146" s="103">
        <v>2153.719160480002</v>
      </c>
      <c r="H146" s="27">
        <f t="shared" si="9"/>
        <v>11.932394366197183</v>
      </c>
      <c r="I146" s="87">
        <v>1694.4</v>
      </c>
      <c r="L146" s="108"/>
    </row>
    <row r="147" spans="1:12" s="22" customFormat="1" ht="12.75">
      <c r="A147" s="28">
        <f t="shared" si="10"/>
        <v>143</v>
      </c>
      <c r="B147" s="62">
        <f t="shared" si="8"/>
        <v>10</v>
      </c>
      <c r="C147" s="29" t="s">
        <v>309</v>
      </c>
      <c r="D147" s="48"/>
      <c r="E147" s="51"/>
      <c r="F147" s="103">
        <v>2458.374179205807</v>
      </c>
      <c r="G147" s="103">
        <v>2578.374179205807</v>
      </c>
      <c r="H147" s="27">
        <f t="shared" si="9"/>
        <v>11.918881118881119</v>
      </c>
      <c r="I147" s="87">
        <v>1704.4</v>
      </c>
      <c r="L147" s="108"/>
    </row>
    <row r="148" spans="1:12" s="22" customFormat="1" ht="12.75">
      <c r="A148" s="28">
        <f t="shared" si="10"/>
        <v>144</v>
      </c>
      <c r="B148" s="62">
        <f t="shared" si="8"/>
        <v>9.899999999999864</v>
      </c>
      <c r="C148" s="29" t="s">
        <v>67</v>
      </c>
      <c r="D148" s="48"/>
      <c r="E148" s="55"/>
      <c r="F148" s="103">
        <v>1964.868161363845</v>
      </c>
      <c r="G148" s="103">
        <v>1824.868161363845</v>
      </c>
      <c r="H148" s="27">
        <f t="shared" si="9"/>
        <v>11.90486111111111</v>
      </c>
      <c r="I148" s="87">
        <v>1714.3</v>
      </c>
      <c r="L148" s="108"/>
    </row>
    <row r="149" spans="1:12" s="22" customFormat="1" ht="22.5">
      <c r="A149" s="28">
        <f t="shared" si="10"/>
        <v>145</v>
      </c>
      <c r="B149" s="62">
        <f t="shared" si="8"/>
        <v>13.200000000000045</v>
      </c>
      <c r="C149" s="29" t="s">
        <v>310</v>
      </c>
      <c r="D149" s="48" t="s">
        <v>312</v>
      </c>
      <c r="E149" s="55"/>
      <c r="F149" s="103">
        <v>1837.2261400185548</v>
      </c>
      <c r="G149" s="103">
        <v>3337.226140018555</v>
      </c>
      <c r="H149" s="27">
        <f t="shared" si="9"/>
        <v>11.913793103448276</v>
      </c>
      <c r="I149" s="87">
        <v>1727.5</v>
      </c>
      <c r="L149" s="108">
        <f aca="true" t="shared" si="11" ref="L149:L189">I149+3.2</f>
        <v>1730.7</v>
      </c>
    </row>
    <row r="150" spans="1:12" s="22" customFormat="1" ht="45">
      <c r="A150" s="28">
        <f t="shared" si="10"/>
        <v>146</v>
      </c>
      <c r="B150" s="62">
        <f>I150-I148</f>
        <v>23</v>
      </c>
      <c r="C150" s="46" t="s">
        <v>18</v>
      </c>
      <c r="D150" s="52" t="s">
        <v>267</v>
      </c>
      <c r="E150" s="39">
        <v>5</v>
      </c>
      <c r="F150" s="103">
        <v>1551.8528897566657</v>
      </c>
      <c r="G150" s="103">
        <v>1420.8528897566657</v>
      </c>
      <c r="H150" s="27">
        <f t="shared" si="9"/>
        <v>11.89931506849315</v>
      </c>
      <c r="I150" s="87">
        <v>1737.3</v>
      </c>
      <c r="L150" s="108">
        <f t="shared" si="11"/>
        <v>1740.5</v>
      </c>
    </row>
    <row r="151" spans="1:12" s="22" customFormat="1" ht="12.75">
      <c r="A151" s="28">
        <f t="shared" si="10"/>
        <v>147</v>
      </c>
      <c r="B151" s="62">
        <f aca="true" t="shared" si="12" ref="B151:B188">I151-I150</f>
        <v>11</v>
      </c>
      <c r="C151" s="29" t="s">
        <v>269</v>
      </c>
      <c r="D151" s="48"/>
      <c r="E151" s="51"/>
      <c r="F151" s="103">
        <v>2472.8119521751382</v>
      </c>
      <c r="G151" s="103">
        <v>1153.8119521751382</v>
      </c>
      <c r="H151" s="27">
        <f t="shared" si="9"/>
        <v>11.893197278911565</v>
      </c>
      <c r="I151" s="87">
        <v>1748.3</v>
      </c>
      <c r="L151" s="108">
        <f t="shared" si="11"/>
        <v>1751.5</v>
      </c>
    </row>
    <row r="152" spans="1:12" s="22" customFormat="1" ht="12.75">
      <c r="A152" s="28">
        <f t="shared" si="10"/>
        <v>148</v>
      </c>
      <c r="B152" s="62">
        <f t="shared" si="12"/>
        <v>12.400000000000091</v>
      </c>
      <c r="C152" s="29" t="s">
        <v>268</v>
      </c>
      <c r="D152" s="48"/>
      <c r="E152" s="51"/>
      <c r="F152" s="103">
        <v>4169.44486435772</v>
      </c>
      <c r="G152" s="103">
        <v>2779.44486435772</v>
      </c>
      <c r="H152" s="27">
        <f t="shared" si="9"/>
        <v>11.896621621621621</v>
      </c>
      <c r="I152" s="87">
        <v>1760.7</v>
      </c>
      <c r="L152" s="108">
        <f t="shared" si="11"/>
        <v>1763.9</v>
      </c>
    </row>
    <row r="153" spans="1:12" s="22" customFormat="1" ht="12.75">
      <c r="A153" s="28">
        <f t="shared" si="10"/>
        <v>149</v>
      </c>
      <c r="B153" s="62">
        <f t="shared" si="12"/>
        <v>12.399999999999864</v>
      </c>
      <c r="C153" s="29" t="s">
        <v>270</v>
      </c>
      <c r="D153" s="48"/>
      <c r="E153" s="51"/>
      <c r="F153" s="103">
        <v>2407.279148406303</v>
      </c>
      <c r="G153" s="103">
        <v>3927.279148406303</v>
      </c>
      <c r="H153" s="27">
        <f t="shared" si="9"/>
        <v>11.899999999999999</v>
      </c>
      <c r="I153" s="87">
        <v>1773.1</v>
      </c>
      <c r="L153" s="108">
        <f t="shared" si="11"/>
        <v>1776.3</v>
      </c>
    </row>
    <row r="154" spans="1:12" s="22" customFormat="1" ht="12.75">
      <c r="A154" s="28">
        <f t="shared" si="10"/>
        <v>150</v>
      </c>
      <c r="B154" s="62">
        <f t="shared" si="12"/>
        <v>8.600000000000136</v>
      </c>
      <c r="C154" s="29" t="s">
        <v>271</v>
      </c>
      <c r="D154" s="48" t="s">
        <v>272</v>
      </c>
      <c r="E154" s="31"/>
      <c r="F154" s="103">
        <v>1752.8094673765036</v>
      </c>
      <c r="G154" s="103">
        <v>2122.8094673765036</v>
      </c>
      <c r="H154" s="27">
        <f t="shared" si="9"/>
        <v>11.878</v>
      </c>
      <c r="I154" s="87">
        <v>1781.7</v>
      </c>
      <c r="L154" s="108">
        <f t="shared" si="11"/>
        <v>1784.9</v>
      </c>
    </row>
    <row r="155" spans="1:12" s="22" customFormat="1" ht="12.75">
      <c r="A155" s="28">
        <f t="shared" si="10"/>
        <v>151</v>
      </c>
      <c r="B155" s="62">
        <f t="shared" si="12"/>
        <v>15.899999999999864</v>
      </c>
      <c r="C155" s="29" t="s">
        <v>273</v>
      </c>
      <c r="D155" s="48" t="s">
        <v>274</v>
      </c>
      <c r="E155" s="31"/>
      <c r="F155" s="103">
        <v>5674.555718066339</v>
      </c>
      <c r="G155" s="103">
        <v>4524.555718066339</v>
      </c>
      <c r="H155" s="27"/>
      <c r="I155" s="87">
        <v>1797.6</v>
      </c>
      <c r="L155" s="108">
        <f t="shared" si="11"/>
        <v>1800.8</v>
      </c>
    </row>
    <row r="156" spans="1:12" s="22" customFormat="1" ht="45">
      <c r="A156" s="28">
        <f t="shared" si="10"/>
        <v>152</v>
      </c>
      <c r="B156" s="62">
        <f t="shared" si="12"/>
        <v>8.800000000000182</v>
      </c>
      <c r="C156" s="49" t="s">
        <v>126</v>
      </c>
      <c r="D156" s="96" t="s">
        <v>277</v>
      </c>
      <c r="E156" s="39">
        <v>3</v>
      </c>
      <c r="F156" s="103">
        <v>2204.52452876895</v>
      </c>
      <c r="G156" s="103">
        <v>3254.52452876895</v>
      </c>
      <c r="H156" s="27">
        <f aca="true" t="shared" si="13" ref="H156:H173">I156/A156</f>
        <v>11.88421052631579</v>
      </c>
      <c r="I156" s="87">
        <v>1806.4</v>
      </c>
      <c r="J156" s="109" t="s">
        <v>54</v>
      </c>
      <c r="L156" s="108">
        <f t="shared" si="11"/>
        <v>1809.6000000000001</v>
      </c>
    </row>
    <row r="157" spans="1:12" s="22" customFormat="1" ht="45">
      <c r="A157" s="28">
        <f t="shared" si="10"/>
        <v>153</v>
      </c>
      <c r="B157" s="62">
        <f t="shared" si="12"/>
        <v>10.299999999999955</v>
      </c>
      <c r="C157" s="40" t="s">
        <v>19</v>
      </c>
      <c r="D157" s="48" t="s">
        <v>127</v>
      </c>
      <c r="E157" s="51"/>
      <c r="F157" s="103">
        <v>4932.798685185684</v>
      </c>
      <c r="G157" s="103">
        <v>2882.798685185684</v>
      </c>
      <c r="H157" s="27">
        <f t="shared" si="13"/>
        <v>11.873856209150327</v>
      </c>
      <c r="I157" s="87">
        <v>1816.7</v>
      </c>
      <c r="J157" s="109"/>
      <c r="L157" s="108">
        <f t="shared" si="11"/>
        <v>1819.9</v>
      </c>
    </row>
    <row r="158" spans="1:12" s="22" customFormat="1" ht="45">
      <c r="A158" s="28">
        <f t="shared" si="10"/>
        <v>154</v>
      </c>
      <c r="B158" s="62">
        <f t="shared" si="12"/>
        <v>14.5</v>
      </c>
      <c r="C158" s="40" t="s">
        <v>20</v>
      </c>
      <c r="D158" s="56" t="s">
        <v>275</v>
      </c>
      <c r="E158" s="51"/>
      <c r="F158" s="103">
        <v>2810.290663270869</v>
      </c>
      <c r="G158" s="103">
        <v>3360.290663270869</v>
      </c>
      <c r="H158" s="27">
        <f t="shared" si="13"/>
        <v>11.89090909090909</v>
      </c>
      <c r="I158" s="87">
        <v>1831.2</v>
      </c>
      <c r="J158" s="109"/>
      <c r="L158" s="108">
        <f t="shared" si="11"/>
        <v>1834.4</v>
      </c>
    </row>
    <row r="159" spans="1:12" s="22" customFormat="1" ht="22.5">
      <c r="A159" s="28">
        <f t="shared" si="10"/>
        <v>155</v>
      </c>
      <c r="B159" s="62">
        <f t="shared" si="12"/>
        <v>9.299999999999955</v>
      </c>
      <c r="C159" s="29" t="s">
        <v>276</v>
      </c>
      <c r="D159" s="48" t="s">
        <v>68</v>
      </c>
      <c r="E159" s="51"/>
      <c r="F159" s="103">
        <v>3392.0603726100017</v>
      </c>
      <c r="G159" s="103">
        <v>2542.0603726100017</v>
      </c>
      <c r="H159" s="27">
        <f t="shared" si="13"/>
        <v>11.874193548387098</v>
      </c>
      <c r="I159" s="87">
        <v>1840.5</v>
      </c>
      <c r="J159" s="109"/>
      <c r="L159" s="108">
        <f t="shared" si="11"/>
        <v>1843.7</v>
      </c>
    </row>
    <row r="160" spans="1:12" s="22" customFormat="1" ht="33.75">
      <c r="A160" s="28">
        <f t="shared" si="10"/>
        <v>156</v>
      </c>
      <c r="B160" s="62">
        <f t="shared" si="12"/>
        <v>11.799999999999955</v>
      </c>
      <c r="C160" s="29" t="s">
        <v>278</v>
      </c>
      <c r="D160" s="48" t="s">
        <v>279</v>
      </c>
      <c r="E160" s="51"/>
      <c r="F160" s="103">
        <v>3982.9396386000008</v>
      </c>
      <c r="G160" s="103">
        <v>2982.9396386000008</v>
      </c>
      <c r="H160" s="27">
        <f t="shared" si="13"/>
        <v>11.873717948717948</v>
      </c>
      <c r="I160" s="87">
        <v>1852.3</v>
      </c>
      <c r="J160" s="109"/>
      <c r="L160" s="108">
        <f t="shared" si="11"/>
        <v>1855.5</v>
      </c>
    </row>
    <row r="161" spans="1:12" s="22" customFormat="1" ht="56.25">
      <c r="A161" s="28">
        <f t="shared" si="10"/>
        <v>157</v>
      </c>
      <c r="B161" s="62">
        <f t="shared" si="12"/>
        <v>7.7999999999999545</v>
      </c>
      <c r="C161" s="37" t="s">
        <v>21</v>
      </c>
      <c r="D161" s="52" t="s">
        <v>280</v>
      </c>
      <c r="E161" s="53">
        <v>1</v>
      </c>
      <c r="F161" s="103">
        <v>1174.8687723700023</v>
      </c>
      <c r="G161" s="103">
        <v>3924.8687723700023</v>
      </c>
      <c r="H161" s="27">
        <f t="shared" si="13"/>
        <v>11.847770700636943</v>
      </c>
      <c r="I161" s="87">
        <v>1860.1</v>
      </c>
      <c r="J161" s="109"/>
      <c r="L161" s="108">
        <f t="shared" si="11"/>
        <v>1863.3</v>
      </c>
    </row>
    <row r="162" spans="1:12" s="22" customFormat="1" ht="12.75">
      <c r="A162" s="28">
        <f t="shared" si="10"/>
        <v>158</v>
      </c>
      <c r="B162" s="62">
        <f t="shared" si="12"/>
        <v>13.100000000000136</v>
      </c>
      <c r="C162" s="40" t="s">
        <v>128</v>
      </c>
      <c r="D162" s="48" t="s">
        <v>129</v>
      </c>
      <c r="E162" s="51"/>
      <c r="F162" s="103">
        <v>5061.6797977200085</v>
      </c>
      <c r="G162" s="103">
        <v>3861.6797977200085</v>
      </c>
      <c r="H162" s="27">
        <f t="shared" si="13"/>
        <v>11.855696202531647</v>
      </c>
      <c r="I162" s="87">
        <v>1873.2</v>
      </c>
      <c r="L162" s="108">
        <f t="shared" si="11"/>
        <v>1876.4</v>
      </c>
    </row>
    <row r="163" spans="1:12" s="22" customFormat="1" ht="22.5">
      <c r="A163" s="28">
        <f t="shared" si="10"/>
        <v>159</v>
      </c>
      <c r="B163" s="62">
        <f t="shared" si="12"/>
        <v>8</v>
      </c>
      <c r="C163" s="89" t="s">
        <v>21</v>
      </c>
      <c r="D163" s="86" t="s">
        <v>318</v>
      </c>
      <c r="E163" s="97">
        <v>3</v>
      </c>
      <c r="F163" s="103">
        <v>1105.2862169688374</v>
      </c>
      <c r="G163" s="103">
        <v>3595.2862169688374</v>
      </c>
      <c r="H163" s="27">
        <f t="shared" si="13"/>
        <v>11.831446540880503</v>
      </c>
      <c r="I163" s="87">
        <v>1881.2</v>
      </c>
      <c r="L163" s="108">
        <f t="shared" si="11"/>
        <v>1884.4</v>
      </c>
    </row>
    <row r="164" spans="1:12" s="99" customFormat="1" ht="12.75">
      <c r="A164" s="28">
        <f t="shared" si="10"/>
        <v>160</v>
      </c>
      <c r="B164" s="62">
        <f t="shared" si="12"/>
        <v>11.799999999999955</v>
      </c>
      <c r="C164" s="29" t="s">
        <v>281</v>
      </c>
      <c r="D164" s="48"/>
      <c r="E164" s="51"/>
      <c r="F164" s="103">
        <v>3601.013675379845</v>
      </c>
      <c r="G164" s="103">
        <v>2195.013675379845</v>
      </c>
      <c r="H164" s="27">
        <f t="shared" si="13"/>
        <v>11.83125</v>
      </c>
      <c r="I164" s="87">
        <v>1893</v>
      </c>
      <c r="L164" s="108">
        <f t="shared" si="11"/>
        <v>1896.2</v>
      </c>
    </row>
    <row r="165" spans="1:12" s="22" customFormat="1" ht="12.75">
      <c r="A165" s="28">
        <f t="shared" si="10"/>
        <v>161</v>
      </c>
      <c r="B165" s="62">
        <f t="shared" si="12"/>
        <v>9.599999999999909</v>
      </c>
      <c r="C165" s="40" t="s">
        <v>130</v>
      </c>
      <c r="D165" s="48"/>
      <c r="E165" s="51"/>
      <c r="F165" s="103">
        <v>2933.287489555557</v>
      </c>
      <c r="G165" s="103">
        <v>2069.287489555557</v>
      </c>
      <c r="H165" s="27">
        <f t="shared" si="13"/>
        <v>11.817391304347826</v>
      </c>
      <c r="I165" s="87">
        <v>1902.6</v>
      </c>
      <c r="L165" s="108">
        <f t="shared" si="11"/>
        <v>1905.8</v>
      </c>
    </row>
    <row r="166" spans="1:12" s="22" customFormat="1" ht="12.75">
      <c r="A166" s="28">
        <f t="shared" si="10"/>
        <v>162</v>
      </c>
      <c r="B166" s="62">
        <f t="shared" si="12"/>
        <v>12</v>
      </c>
      <c r="C166" s="40" t="s">
        <v>131</v>
      </c>
      <c r="D166" s="48" t="s">
        <v>69</v>
      </c>
      <c r="E166" s="51"/>
      <c r="F166" s="103">
        <v>4469.489369750001</v>
      </c>
      <c r="G166" s="103">
        <v>4839.489369750001</v>
      </c>
      <c r="H166" s="27">
        <f t="shared" si="13"/>
        <v>11.818518518518518</v>
      </c>
      <c r="I166" s="87">
        <v>1914.6</v>
      </c>
      <c r="L166" s="108">
        <f t="shared" si="11"/>
        <v>1917.8</v>
      </c>
    </row>
    <row r="167" spans="1:12" s="22" customFormat="1" ht="22.5">
      <c r="A167" s="28">
        <f t="shared" si="10"/>
        <v>163</v>
      </c>
      <c r="B167" s="62">
        <f t="shared" si="12"/>
        <v>8</v>
      </c>
      <c r="C167" s="50" t="s">
        <v>22</v>
      </c>
      <c r="D167" s="48" t="s">
        <v>283</v>
      </c>
      <c r="E167" s="31"/>
      <c r="F167" s="103">
        <v>2034.39312392</v>
      </c>
      <c r="G167" s="103">
        <v>3209.39312392</v>
      </c>
      <c r="H167" s="27">
        <f t="shared" si="13"/>
        <v>11.795092024539876</v>
      </c>
      <c r="I167" s="87">
        <v>1922.6</v>
      </c>
      <c r="L167" s="108">
        <f t="shared" si="11"/>
        <v>1925.8</v>
      </c>
    </row>
    <row r="168" spans="1:12" s="22" customFormat="1" ht="12.75">
      <c r="A168" s="28">
        <f t="shared" si="10"/>
        <v>164</v>
      </c>
      <c r="B168" s="62">
        <f t="shared" si="12"/>
        <v>10.100000000000136</v>
      </c>
      <c r="C168" s="46" t="s">
        <v>22</v>
      </c>
      <c r="D168" s="52" t="s">
        <v>282</v>
      </c>
      <c r="E168" s="39">
        <v>4</v>
      </c>
      <c r="F168" s="103">
        <v>3259.1863566599977</v>
      </c>
      <c r="G168" s="103">
        <v>3334.1863566599977</v>
      </c>
      <c r="H168" s="27">
        <f t="shared" si="13"/>
        <v>11.784756097560976</v>
      </c>
      <c r="I168" s="87">
        <v>1932.7</v>
      </c>
      <c r="L168" s="108">
        <f t="shared" si="11"/>
        <v>1935.9</v>
      </c>
    </row>
    <row r="169" spans="1:12" s="22" customFormat="1" ht="22.5">
      <c r="A169" s="28">
        <f t="shared" si="10"/>
        <v>165</v>
      </c>
      <c r="B169" s="62">
        <f t="shared" si="12"/>
        <v>8.700000000000045</v>
      </c>
      <c r="C169" s="29" t="s">
        <v>285</v>
      </c>
      <c r="D169" s="48" t="s">
        <v>70</v>
      </c>
      <c r="E169" s="51"/>
      <c r="F169" s="103">
        <v>3129.149001083223</v>
      </c>
      <c r="G169" s="103">
        <v>1739.149001083223</v>
      </c>
      <c r="H169" s="27">
        <f t="shared" si="13"/>
        <v>11.766060606060607</v>
      </c>
      <c r="I169" s="87">
        <v>1941.4</v>
      </c>
      <c r="L169" s="108">
        <f t="shared" si="11"/>
        <v>1944.6000000000001</v>
      </c>
    </row>
    <row r="170" spans="1:12" s="22" customFormat="1" ht="22.5">
      <c r="A170" s="28">
        <f t="shared" si="10"/>
        <v>166</v>
      </c>
      <c r="B170" s="62">
        <f t="shared" si="12"/>
        <v>12.899999999999864</v>
      </c>
      <c r="C170" s="48" t="s">
        <v>286</v>
      </c>
      <c r="E170" s="51"/>
      <c r="F170" s="103">
        <v>2490.1242633846227</v>
      </c>
      <c r="G170" s="103">
        <v>2830.1242633846227</v>
      </c>
      <c r="H170" s="27">
        <f t="shared" si="13"/>
        <v>11.77289156626506</v>
      </c>
      <c r="I170" s="87">
        <v>1954.3</v>
      </c>
      <c r="L170" s="108">
        <f t="shared" si="11"/>
        <v>1957.5</v>
      </c>
    </row>
    <row r="171" spans="1:12" s="22" customFormat="1" ht="12.75">
      <c r="A171" s="28">
        <f t="shared" si="10"/>
        <v>167</v>
      </c>
      <c r="B171" s="62">
        <f t="shared" si="12"/>
        <v>12.799999999999955</v>
      </c>
      <c r="C171" s="29" t="s">
        <v>313</v>
      </c>
      <c r="D171" s="48"/>
      <c r="E171" s="51"/>
      <c r="F171" s="103">
        <v>3731.0101479596715</v>
      </c>
      <c r="G171" s="103">
        <v>2591.0101479596715</v>
      </c>
      <c r="H171" s="27">
        <f t="shared" si="13"/>
        <v>11.779041916167664</v>
      </c>
      <c r="I171" s="87">
        <v>1967.1</v>
      </c>
      <c r="L171" s="108">
        <f t="shared" si="11"/>
        <v>1970.3</v>
      </c>
    </row>
    <row r="172" spans="1:12" s="22" customFormat="1" ht="12.75">
      <c r="A172" s="28">
        <f t="shared" si="10"/>
        <v>168</v>
      </c>
      <c r="B172" s="62">
        <f t="shared" si="12"/>
        <v>10.700000000000045</v>
      </c>
      <c r="C172" s="40" t="s">
        <v>72</v>
      </c>
      <c r="D172" s="48" t="s">
        <v>73</v>
      </c>
      <c r="E172" s="51"/>
      <c r="F172" s="103">
        <v>2647.779506096772</v>
      </c>
      <c r="G172" s="103">
        <v>3107.779506096772</v>
      </c>
      <c r="H172" s="27">
        <f t="shared" si="13"/>
        <v>11.772619047619047</v>
      </c>
      <c r="I172" s="87">
        <v>1977.8</v>
      </c>
      <c r="L172" s="108">
        <f t="shared" si="11"/>
        <v>1981</v>
      </c>
    </row>
    <row r="173" spans="1:12" s="22" customFormat="1" ht="12.75">
      <c r="A173" s="28">
        <f t="shared" si="10"/>
        <v>169</v>
      </c>
      <c r="B173" s="62">
        <f t="shared" si="12"/>
        <v>13.5</v>
      </c>
      <c r="C173" s="46" t="s">
        <v>71</v>
      </c>
      <c r="D173" s="52"/>
      <c r="E173" s="53">
        <v>3</v>
      </c>
      <c r="F173" s="103">
        <v>3447.6123616451623</v>
      </c>
      <c r="G173" s="103">
        <v>5187.612361645162</v>
      </c>
      <c r="H173" s="27">
        <f t="shared" si="13"/>
        <v>11.78284023668639</v>
      </c>
      <c r="I173" s="87">
        <v>1991.3</v>
      </c>
      <c r="L173" s="108">
        <f t="shared" si="11"/>
        <v>1994.5</v>
      </c>
    </row>
    <row r="174" spans="1:12" s="22" customFormat="1" ht="12.75">
      <c r="A174" s="28">
        <f t="shared" si="10"/>
        <v>170</v>
      </c>
      <c r="B174" s="62">
        <f t="shared" si="12"/>
        <v>10.400000000000091</v>
      </c>
      <c r="C174" s="29" t="s">
        <v>289</v>
      </c>
      <c r="D174" s="48"/>
      <c r="E174" s="101"/>
      <c r="F174" s="103">
        <v>3672.995319999998</v>
      </c>
      <c r="G174" s="103">
        <v>2842.995319999998</v>
      </c>
      <c r="H174" s="27"/>
      <c r="I174" s="87">
        <v>2001.7</v>
      </c>
      <c r="L174" s="108">
        <f t="shared" si="11"/>
        <v>2004.9</v>
      </c>
    </row>
    <row r="175" spans="1:12" s="22" customFormat="1" ht="12.75">
      <c r="A175" s="28">
        <f t="shared" si="10"/>
        <v>171</v>
      </c>
      <c r="B175" s="62">
        <f t="shared" si="12"/>
        <v>12.200000000000045</v>
      </c>
      <c r="C175" s="29" t="s">
        <v>288</v>
      </c>
      <c r="D175" s="48"/>
      <c r="E175" s="51"/>
      <c r="F175" s="103">
        <v>2084.90688751818</v>
      </c>
      <c r="G175" s="103">
        <v>2974.90688751818</v>
      </c>
      <c r="H175" s="27">
        <f aca="true" t="shared" si="14" ref="H175:H183">I175/A175</f>
        <v>11.77719298245614</v>
      </c>
      <c r="I175" s="87">
        <v>2013.9</v>
      </c>
      <c r="L175" s="108">
        <f t="shared" si="11"/>
        <v>2017.1000000000001</v>
      </c>
    </row>
    <row r="176" spans="1:12" s="22" customFormat="1" ht="12.75">
      <c r="A176" s="28">
        <f t="shared" si="10"/>
        <v>172</v>
      </c>
      <c r="B176" s="62">
        <f t="shared" si="12"/>
        <v>10</v>
      </c>
      <c r="C176" s="40" t="s">
        <v>74</v>
      </c>
      <c r="D176" s="55"/>
      <c r="E176" s="31"/>
      <c r="F176" s="103">
        <v>751.945746024242</v>
      </c>
      <c r="G176" s="103">
        <v>931.945746024242</v>
      </c>
      <c r="H176" s="27">
        <f t="shared" si="14"/>
        <v>11.76686046511628</v>
      </c>
      <c r="I176" s="87">
        <v>2023.9</v>
      </c>
      <c r="L176" s="108">
        <f t="shared" si="11"/>
        <v>2027.1000000000001</v>
      </c>
    </row>
    <row r="177" spans="1:12" s="22" customFormat="1" ht="33.75">
      <c r="A177" s="28">
        <f t="shared" si="10"/>
        <v>173</v>
      </c>
      <c r="B177" s="62">
        <f t="shared" si="12"/>
        <v>9.699999999999818</v>
      </c>
      <c r="C177" s="29" t="s">
        <v>290</v>
      </c>
      <c r="D177" s="86" t="s">
        <v>291</v>
      </c>
      <c r="E177" s="79">
        <v>2</v>
      </c>
      <c r="F177" s="103">
        <v>1243.016576927575</v>
      </c>
      <c r="G177" s="103">
        <v>1083.016576927575</v>
      </c>
      <c r="H177" s="27">
        <f t="shared" si="14"/>
        <v>11.754913294797687</v>
      </c>
      <c r="I177" s="87">
        <v>2033.6</v>
      </c>
      <c r="L177" s="108">
        <f t="shared" si="11"/>
        <v>2036.8</v>
      </c>
    </row>
    <row r="178" spans="1:12" s="22" customFormat="1" ht="12.75">
      <c r="A178" s="28">
        <f t="shared" si="10"/>
        <v>174</v>
      </c>
      <c r="B178" s="62">
        <f t="shared" si="12"/>
        <v>13.100000000000136</v>
      </c>
      <c r="C178" s="29" t="s">
        <v>292</v>
      </c>
      <c r="D178" s="102" t="s">
        <v>293</v>
      </c>
      <c r="E178" s="51"/>
      <c r="F178" s="103">
        <v>3006.9553852999998</v>
      </c>
      <c r="G178" s="103">
        <v>3106.9553852999998</v>
      </c>
      <c r="H178" s="27">
        <f t="shared" si="14"/>
        <v>11.76264367816092</v>
      </c>
      <c r="I178" s="87">
        <v>2046.7</v>
      </c>
      <c r="L178" s="108">
        <f t="shared" si="11"/>
        <v>2049.9</v>
      </c>
    </row>
    <row r="179" spans="1:12" s="22" customFormat="1" ht="12.75">
      <c r="A179" s="28">
        <f t="shared" si="10"/>
        <v>175</v>
      </c>
      <c r="B179" s="62">
        <f t="shared" si="12"/>
        <v>17.899999999999864</v>
      </c>
      <c r="C179" s="57" t="s">
        <v>23</v>
      </c>
      <c r="D179" s="58" t="s">
        <v>294</v>
      </c>
      <c r="E179" s="35">
        <v>7</v>
      </c>
      <c r="F179" s="103">
        <v>1903.1033321726313</v>
      </c>
      <c r="G179" s="103">
        <v>1908.1033321726313</v>
      </c>
      <c r="H179" s="27">
        <f t="shared" si="14"/>
        <v>11.797714285714285</v>
      </c>
      <c r="I179" s="87">
        <v>2064.6</v>
      </c>
      <c r="L179" s="108">
        <f t="shared" si="11"/>
        <v>2067.7999999999997</v>
      </c>
    </row>
    <row r="180" spans="1:12" s="22" customFormat="1" ht="12.75" customHeight="1">
      <c r="A180" s="28">
        <f t="shared" si="10"/>
        <v>176</v>
      </c>
      <c r="B180" s="62">
        <f t="shared" si="12"/>
        <v>10.400000000000091</v>
      </c>
      <c r="C180" s="29" t="s">
        <v>295</v>
      </c>
      <c r="D180" s="48" t="s">
        <v>53</v>
      </c>
      <c r="E180" s="51"/>
      <c r="F180" s="103">
        <v>1638.3179098642106</v>
      </c>
      <c r="G180" s="103">
        <v>1808.3179098642106</v>
      </c>
      <c r="H180" s="27">
        <f t="shared" si="14"/>
        <v>11.789772727272727</v>
      </c>
      <c r="I180" s="87">
        <v>2075</v>
      </c>
      <c r="J180" s="110" t="s">
        <v>79</v>
      </c>
      <c r="L180" s="108">
        <f t="shared" si="11"/>
        <v>2078.2</v>
      </c>
    </row>
    <row r="181" spans="1:12" s="22" customFormat="1" ht="12.75">
      <c r="A181" s="28">
        <f t="shared" si="10"/>
        <v>177</v>
      </c>
      <c r="B181" s="62">
        <f t="shared" si="12"/>
        <v>15.599999999999909</v>
      </c>
      <c r="C181" s="40" t="s">
        <v>132</v>
      </c>
      <c r="D181" s="48"/>
      <c r="E181" s="51"/>
      <c r="F181" s="103">
        <v>3757.2364445572885</v>
      </c>
      <c r="G181" s="103">
        <v>2872.2364445572885</v>
      </c>
      <c r="H181" s="27">
        <f t="shared" si="14"/>
        <v>11.811299435028248</v>
      </c>
      <c r="I181" s="87">
        <v>2090.6</v>
      </c>
      <c r="J181" s="110"/>
      <c r="L181" s="108">
        <f t="shared" si="11"/>
        <v>2093.7999999999997</v>
      </c>
    </row>
    <row r="182" spans="1:12" s="22" customFormat="1" ht="12.75">
      <c r="A182" s="28">
        <f t="shared" si="10"/>
        <v>178</v>
      </c>
      <c r="B182" s="62">
        <f t="shared" si="12"/>
        <v>11.700000000000273</v>
      </c>
      <c r="C182" s="29" t="s">
        <v>296</v>
      </c>
      <c r="D182" s="48" t="s">
        <v>297</v>
      </c>
      <c r="E182" s="51"/>
      <c r="F182" s="103">
        <v>2330.0352720289065</v>
      </c>
      <c r="G182" s="103">
        <v>1835.0352720289065</v>
      </c>
      <c r="H182" s="27">
        <f t="shared" si="14"/>
        <v>11.810674157303373</v>
      </c>
      <c r="I182" s="87">
        <v>2102.3</v>
      </c>
      <c r="J182" s="110"/>
      <c r="L182" s="108">
        <f t="shared" si="11"/>
        <v>2105.5</v>
      </c>
    </row>
    <row r="183" spans="1:12" s="22" customFormat="1" ht="33.75">
      <c r="A183" s="28">
        <f t="shared" si="10"/>
        <v>179</v>
      </c>
      <c r="B183" s="62">
        <f t="shared" si="12"/>
        <v>17.09999999999991</v>
      </c>
      <c r="C183" s="40" t="s">
        <v>75</v>
      </c>
      <c r="D183" s="30" t="s">
        <v>76</v>
      </c>
      <c r="E183" s="51"/>
      <c r="F183" s="103">
        <v>2782.65834053087</v>
      </c>
      <c r="G183" s="103">
        <v>4327.65834053087</v>
      </c>
      <c r="H183" s="27">
        <f t="shared" si="14"/>
        <v>11.84022346368715</v>
      </c>
      <c r="I183" s="87">
        <v>2119.4</v>
      </c>
      <c r="J183" s="110"/>
      <c r="L183" s="108">
        <f t="shared" si="11"/>
        <v>2122.6</v>
      </c>
    </row>
    <row r="184" spans="1:12" s="22" customFormat="1" ht="12.75">
      <c r="A184" s="28">
        <f t="shared" si="10"/>
        <v>180</v>
      </c>
      <c r="B184" s="62">
        <f t="shared" si="12"/>
        <v>13.799999999999727</v>
      </c>
      <c r="C184" s="29" t="s">
        <v>298</v>
      </c>
      <c r="D184" s="48" t="s">
        <v>301</v>
      </c>
      <c r="E184" s="51"/>
      <c r="F184" s="103">
        <v>648.8773831910881</v>
      </c>
      <c r="G184" s="103">
        <v>1008.8773831910881</v>
      </c>
      <c r="H184" s="27"/>
      <c r="I184" s="87">
        <v>2133.2</v>
      </c>
      <c r="J184" s="110"/>
      <c r="L184" s="108">
        <f t="shared" si="11"/>
        <v>2136.3999999999996</v>
      </c>
    </row>
    <row r="185" spans="1:12" s="22" customFormat="1" ht="12.75">
      <c r="A185" s="28">
        <f t="shared" si="10"/>
        <v>181</v>
      </c>
      <c r="B185" s="62">
        <f t="shared" si="12"/>
        <v>15.800000000000182</v>
      </c>
      <c r="C185" s="29" t="s">
        <v>299</v>
      </c>
      <c r="D185" s="48"/>
      <c r="E185" s="51"/>
      <c r="F185" s="103">
        <v>1958.67368811413</v>
      </c>
      <c r="G185" s="103">
        <v>1458.67368811413</v>
      </c>
      <c r="H185" s="27">
        <f>I185/A185</f>
        <v>11.87292817679558</v>
      </c>
      <c r="I185" s="87">
        <v>2149</v>
      </c>
      <c r="J185" s="110"/>
      <c r="L185" s="108">
        <f t="shared" si="11"/>
        <v>2152.2</v>
      </c>
    </row>
    <row r="186" spans="1:12" s="22" customFormat="1" ht="12.75">
      <c r="A186" s="28">
        <f t="shared" si="10"/>
        <v>182</v>
      </c>
      <c r="B186" s="62">
        <f t="shared" si="12"/>
        <v>11.5</v>
      </c>
      <c r="C186" s="40" t="s">
        <v>133</v>
      </c>
      <c r="D186" s="48"/>
      <c r="E186" s="51"/>
      <c r="F186" s="103">
        <v>848.8145716999993</v>
      </c>
      <c r="G186" s="103">
        <v>1158.8145716999993</v>
      </c>
      <c r="H186" s="27">
        <f>I186/A186</f>
        <v>11.87087912087912</v>
      </c>
      <c r="I186" s="87">
        <v>2160.5</v>
      </c>
      <c r="J186" s="110"/>
      <c r="L186" s="108">
        <f t="shared" si="11"/>
        <v>2163.7</v>
      </c>
    </row>
    <row r="187" spans="1:12" s="22" customFormat="1" ht="22.5">
      <c r="A187" s="28">
        <f t="shared" si="10"/>
        <v>183</v>
      </c>
      <c r="B187" s="62">
        <f t="shared" si="12"/>
        <v>13.400000000000091</v>
      </c>
      <c r="C187" s="40" t="s">
        <v>77</v>
      </c>
      <c r="D187" s="86" t="s">
        <v>78</v>
      </c>
      <c r="E187" s="79">
        <v>1</v>
      </c>
      <c r="F187" s="103">
        <v>972.863147746032</v>
      </c>
      <c r="G187" s="103">
        <v>612.863147746032</v>
      </c>
      <c r="H187" s="27">
        <f>I187/A187</f>
        <v>11.879234972677596</v>
      </c>
      <c r="I187" s="87">
        <v>2173.9</v>
      </c>
      <c r="J187" s="110"/>
      <c r="L187" s="108">
        <f t="shared" si="11"/>
        <v>2177.1</v>
      </c>
    </row>
    <row r="188" spans="1:12" s="22" customFormat="1" ht="67.5">
      <c r="A188" s="28">
        <f>A187+1</f>
        <v>184</v>
      </c>
      <c r="B188" s="62">
        <f t="shared" si="12"/>
        <v>5.199999999999818</v>
      </c>
      <c r="C188" s="40" t="s">
        <v>24</v>
      </c>
      <c r="D188" s="30" t="s">
        <v>138</v>
      </c>
      <c r="E188" s="51"/>
      <c r="F188" s="74">
        <v>4373.8634</v>
      </c>
      <c r="G188" s="74">
        <v>175.8634</v>
      </c>
      <c r="H188" s="27">
        <f>I188/A188</f>
        <v>11.842934782608696</v>
      </c>
      <c r="I188" s="87">
        <v>2179.1</v>
      </c>
      <c r="L188" s="108">
        <f t="shared" si="11"/>
        <v>2182.2999999999997</v>
      </c>
    </row>
    <row r="189" spans="1:12" s="22" customFormat="1" ht="12.75" customHeight="1">
      <c r="A189" s="111" t="s">
        <v>300</v>
      </c>
      <c r="B189" s="112"/>
      <c r="C189" s="112"/>
      <c r="D189" s="112"/>
      <c r="E189" s="112"/>
      <c r="F189" s="112"/>
      <c r="G189" s="112"/>
      <c r="H189" s="112"/>
      <c r="I189" s="112"/>
      <c r="J189" s="113"/>
      <c r="L189" s="108">
        <f t="shared" si="11"/>
        <v>3.2</v>
      </c>
    </row>
    <row r="190" ht="12.75">
      <c r="B190" s="63"/>
    </row>
  </sheetData>
  <sheetProtection/>
  <mergeCells count="9">
    <mergeCell ref="J156:J161"/>
    <mergeCell ref="J180:J187"/>
    <mergeCell ref="A189:J189"/>
    <mergeCell ref="A1:D1"/>
    <mergeCell ref="F2:G2"/>
    <mergeCell ref="J25:J28"/>
    <mergeCell ref="J52:J53"/>
    <mergeCell ref="J83:J87"/>
    <mergeCell ref="J120:J121"/>
  </mergeCells>
  <hyperlinks>
    <hyperlink ref="E1" r:id="rId1" display="www.theATguide.com"/>
  </hyperlinks>
  <printOptions/>
  <pageMargins left="0.5" right="0.5" top="0.5" bottom="0.5" header="0.25972222222222224" footer="0.4597222222222222"/>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codeName="Sheet2"/>
  <dimension ref="A1:B9"/>
  <sheetViews>
    <sheetView zoomScalePageLayoutView="0" workbookViewId="0" topLeftCell="A1">
      <selection activeCell="B2" sqref="B2"/>
    </sheetView>
  </sheetViews>
  <sheetFormatPr defaultColWidth="9.140625" defaultRowHeight="12.75"/>
  <cols>
    <col min="1" max="1" width="10.7109375" style="0" customWidth="1"/>
    <col min="2" max="2" width="78.00390625" style="0" customWidth="1"/>
  </cols>
  <sheetData>
    <row r="1" spans="1:2" ht="51">
      <c r="A1" s="13" t="str">
        <f>Plan!A3</f>
        <v>Day</v>
      </c>
      <c r="B1" s="12" t="s">
        <v>80</v>
      </c>
    </row>
    <row r="2" spans="1:2" ht="12.75">
      <c r="A2" s="13" t="str">
        <f>Plan!B3</f>
        <v>Mi.</v>
      </c>
      <c r="B2" s="12" t="s">
        <v>32</v>
      </c>
    </row>
    <row r="3" spans="1:2" ht="12.75">
      <c r="A3" s="13" t="str">
        <f>Plan!C3</f>
        <v>Destination</v>
      </c>
      <c r="B3" s="12" t="s">
        <v>33</v>
      </c>
    </row>
    <row r="4" spans="1:2" ht="12.75">
      <c r="A4" s="13" t="str">
        <f>Plan!D3</f>
        <v>Comments</v>
      </c>
      <c r="B4" s="12"/>
    </row>
    <row r="5" spans="1:2" ht="12.75">
      <c r="A5" s="13" t="str">
        <f>Plan!E3</f>
        <v>supply</v>
      </c>
      <c r="B5" s="12"/>
    </row>
    <row r="6" spans="1:2" ht="25.5">
      <c r="A6" s="13" t="str">
        <f>Plan!F3</f>
        <v>gain</v>
      </c>
      <c r="B6" s="12" t="s">
        <v>34</v>
      </c>
    </row>
    <row r="7" spans="1:2" ht="12.75">
      <c r="A7" s="13" t="str">
        <f>Plan!G3</f>
        <v>loss</v>
      </c>
      <c r="B7" s="12" t="s">
        <v>35</v>
      </c>
    </row>
    <row r="8" spans="1:2" ht="12.75">
      <c r="A8" s="13" t="str">
        <f>Plan!H3</f>
        <v> mi/day</v>
      </c>
      <c r="B8" s="12" t="s">
        <v>36</v>
      </c>
    </row>
    <row r="9" spans="1:2" ht="12.75">
      <c r="A9" s="13" t="str">
        <f>Plan!I3</f>
        <v> mi.</v>
      </c>
      <c r="B9" s="12" t="s">
        <v>37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HP189"/>
  <sheetViews>
    <sheetView zoomScale="150" zoomScaleNormal="150" zoomScalePageLayoutView="0" workbookViewId="0" topLeftCell="A181">
      <selection activeCell="A1" sqref="A1:J188"/>
    </sheetView>
  </sheetViews>
  <sheetFormatPr defaultColWidth="9.140625" defaultRowHeight="12.75"/>
  <cols>
    <col min="1" max="1" width="3.7109375" style="3" customWidth="1"/>
    <col min="2" max="2" width="5.00390625" style="64" customWidth="1"/>
    <col min="3" max="3" width="15.8515625" style="2" customWidth="1"/>
    <col min="4" max="4" width="45.140625" style="1" customWidth="1"/>
    <col min="5" max="5" width="7.00390625" style="4" customWidth="1"/>
    <col min="6" max="7" width="4.57421875" style="4" customWidth="1"/>
    <col min="8" max="8" width="6.140625" style="3" customWidth="1"/>
    <col min="9" max="9" width="6.140625" style="9" customWidth="1"/>
    <col min="10" max="10" width="12.00390625" style="0" customWidth="1"/>
    <col min="11" max="11" width="7.00390625" style="3" customWidth="1"/>
  </cols>
  <sheetData>
    <row r="1" spans="1:11" s="16" customFormat="1" ht="12.75">
      <c r="A1" s="114" t="s">
        <v>302</v>
      </c>
      <c r="B1" s="115"/>
      <c r="C1" s="115"/>
      <c r="D1" s="115"/>
      <c r="E1" s="61" t="s">
        <v>303</v>
      </c>
      <c r="F1" s="60"/>
      <c r="G1" s="60"/>
      <c r="H1" s="60"/>
      <c r="I1" s="60"/>
      <c r="K1" s="15"/>
    </row>
    <row r="2" spans="1:11" s="14" customFormat="1" ht="12.75">
      <c r="A2" s="5"/>
      <c r="B2" s="17"/>
      <c r="C2" s="17"/>
      <c r="D2" s="17"/>
      <c r="E2" s="18" t="s">
        <v>134</v>
      </c>
      <c r="F2" s="116" t="s">
        <v>38</v>
      </c>
      <c r="G2" s="116"/>
      <c r="H2" s="18" t="s">
        <v>0</v>
      </c>
      <c r="I2" s="18" t="s">
        <v>41</v>
      </c>
      <c r="K2" s="5"/>
    </row>
    <row r="3" spans="1:11" s="6" customFormat="1" ht="15" customHeight="1">
      <c r="A3" s="5" t="s">
        <v>1</v>
      </c>
      <c r="B3" s="11" t="s">
        <v>27</v>
      </c>
      <c r="C3" s="7" t="s">
        <v>2</v>
      </c>
      <c r="D3" s="8" t="s">
        <v>3</v>
      </c>
      <c r="E3" s="10" t="s">
        <v>135</v>
      </c>
      <c r="F3" s="10" t="s">
        <v>39</v>
      </c>
      <c r="G3" s="10" t="s">
        <v>40</v>
      </c>
      <c r="H3" s="10" t="s">
        <v>42</v>
      </c>
      <c r="I3" s="10" t="s">
        <v>43</v>
      </c>
      <c r="K3" s="10"/>
    </row>
    <row r="4" spans="1:11" s="25" customFormat="1" ht="15" customHeight="1">
      <c r="A4" s="26">
        <v>1</v>
      </c>
      <c r="B4" s="65">
        <v>7.8</v>
      </c>
      <c r="C4" s="47" t="s">
        <v>81</v>
      </c>
      <c r="D4" s="47"/>
      <c r="E4" s="59"/>
      <c r="F4" s="72">
        <v>1180.5099333685712</v>
      </c>
      <c r="G4" s="72">
        <v>1762.5099333685712</v>
      </c>
      <c r="H4" s="27">
        <f aca="true" t="shared" si="0" ref="H4:H26">I4/A4</f>
        <v>7.8</v>
      </c>
      <c r="I4" s="69">
        <v>7.8</v>
      </c>
      <c r="K4" s="24"/>
    </row>
    <row r="5" spans="1:11" s="20" customFormat="1" ht="12.75">
      <c r="A5" s="28">
        <v>2</v>
      </c>
      <c r="B5" s="62">
        <f>I5-I4</f>
        <v>7.3</v>
      </c>
      <c r="C5" s="29" t="s">
        <v>139</v>
      </c>
      <c r="D5" s="48"/>
      <c r="E5" s="31"/>
      <c r="F5" s="74">
        <v>2052.8266853933546</v>
      </c>
      <c r="G5" s="74">
        <v>2252.8266853933546</v>
      </c>
      <c r="H5" s="27">
        <f t="shared" si="0"/>
        <v>7.55</v>
      </c>
      <c r="I5" s="32">
        <v>15.1</v>
      </c>
      <c r="K5" s="19"/>
    </row>
    <row r="6" spans="1:11" s="20" customFormat="1" ht="12.75">
      <c r="A6" s="28">
        <v>3</v>
      </c>
      <c r="B6" s="62">
        <f>I6-I5</f>
        <v>8.200000000000001</v>
      </c>
      <c r="C6" s="29" t="s">
        <v>140</v>
      </c>
      <c r="D6" s="48" t="s">
        <v>51</v>
      </c>
      <c r="E6" s="31"/>
      <c r="F6" s="74">
        <v>2079.349943636145</v>
      </c>
      <c r="G6" s="74">
        <v>2029.3499436361449</v>
      </c>
      <c r="H6" s="27">
        <f t="shared" si="0"/>
        <v>7.766666666666667</v>
      </c>
      <c r="I6" s="32">
        <v>23.3</v>
      </c>
      <c r="K6" s="19"/>
    </row>
    <row r="7" spans="1:11" s="20" customFormat="1" ht="22.5">
      <c r="A7" s="28">
        <f aca="true" t="shared" si="1" ref="A7:A70">A6+1</f>
        <v>4</v>
      </c>
      <c r="B7" s="62">
        <f>I7-I6</f>
        <v>7.399999999999999</v>
      </c>
      <c r="C7" s="33" t="s">
        <v>4</v>
      </c>
      <c r="D7" s="34" t="s">
        <v>82</v>
      </c>
      <c r="E7" s="35">
        <v>3</v>
      </c>
      <c r="F7" s="72">
        <v>1854.8965302742304</v>
      </c>
      <c r="G7" s="72">
        <v>1779.8965302742304</v>
      </c>
      <c r="H7" s="27">
        <f t="shared" si="0"/>
        <v>7.675</v>
      </c>
      <c r="I7" s="32">
        <v>30.7</v>
      </c>
      <c r="K7" s="19"/>
    </row>
    <row r="8" spans="1:11" s="20" customFormat="1" ht="12.75">
      <c r="A8" s="28">
        <f t="shared" si="1"/>
        <v>5</v>
      </c>
      <c r="B8" s="62">
        <f aca="true" t="shared" si="2" ref="B8:B72">I8-I7</f>
        <v>10.8</v>
      </c>
      <c r="C8" s="29" t="s">
        <v>83</v>
      </c>
      <c r="D8" s="36"/>
      <c r="E8" s="31"/>
      <c r="F8" s="72">
        <v>2814.3044662199995</v>
      </c>
      <c r="G8" s="72">
        <v>2889.3044662199995</v>
      </c>
      <c r="H8" s="27">
        <f t="shared" si="0"/>
        <v>8.3</v>
      </c>
      <c r="I8" s="32">
        <v>41.5</v>
      </c>
      <c r="K8" s="19"/>
    </row>
    <row r="9" spans="1:11" s="20" customFormat="1" ht="12.75">
      <c r="A9" s="28">
        <f t="shared" si="1"/>
        <v>6</v>
      </c>
      <c r="B9" s="73">
        <f t="shared" si="2"/>
        <v>7.200000000000003</v>
      </c>
      <c r="C9" s="29" t="s">
        <v>141</v>
      </c>
      <c r="D9" s="36"/>
      <c r="E9" s="31"/>
      <c r="F9" s="74">
        <v>2055.708663249999</v>
      </c>
      <c r="G9" s="74">
        <v>1205.708663249999</v>
      </c>
      <c r="H9" s="27">
        <f t="shared" si="0"/>
        <v>8.116666666666667</v>
      </c>
      <c r="I9" s="32">
        <v>48.7</v>
      </c>
      <c r="K9" s="19"/>
    </row>
    <row r="10" spans="1:11" s="20" customFormat="1" ht="12.75">
      <c r="A10" s="28">
        <f t="shared" si="1"/>
        <v>7</v>
      </c>
      <c r="B10" s="73">
        <f t="shared" si="2"/>
        <v>7.799999999999997</v>
      </c>
      <c r="C10" s="29" t="s">
        <v>84</v>
      </c>
      <c r="D10" s="36"/>
      <c r="E10" s="31"/>
      <c r="F10" s="72">
        <v>2612.9888896062935</v>
      </c>
      <c r="G10" s="72">
        <v>2312.9888896062935</v>
      </c>
      <c r="H10" s="27">
        <f t="shared" si="0"/>
        <v>8.071428571428571</v>
      </c>
      <c r="I10" s="32">
        <v>56.5</v>
      </c>
      <c r="K10" s="19"/>
    </row>
    <row r="11" spans="1:11" s="20" customFormat="1" ht="12.75">
      <c r="A11" s="28">
        <f t="shared" si="1"/>
        <v>8</v>
      </c>
      <c r="B11" s="62">
        <f t="shared" si="2"/>
        <v>11</v>
      </c>
      <c r="C11" s="33" t="s">
        <v>30</v>
      </c>
      <c r="D11" s="54" t="s">
        <v>142</v>
      </c>
      <c r="E11" s="35">
        <v>4</v>
      </c>
      <c r="F11" s="72">
        <v>2436.2143968280966</v>
      </c>
      <c r="G11" s="72">
        <v>3961.2143968280966</v>
      </c>
      <c r="H11" s="27">
        <f t="shared" si="0"/>
        <v>8.4375</v>
      </c>
      <c r="I11" s="32">
        <v>67.5</v>
      </c>
      <c r="K11" s="19"/>
    </row>
    <row r="12" spans="1:11" s="20" customFormat="1" ht="12.75">
      <c r="A12" s="28">
        <f t="shared" si="1"/>
        <v>9</v>
      </c>
      <c r="B12" s="62">
        <f t="shared" si="2"/>
        <v>6.799999999999997</v>
      </c>
      <c r="C12" s="29" t="s">
        <v>51</v>
      </c>
      <c r="D12" s="30"/>
      <c r="E12" s="31"/>
      <c r="F12" s="72">
        <v>2285.988359970883</v>
      </c>
      <c r="G12" s="72">
        <v>1460.9883599708828</v>
      </c>
      <c r="H12" s="27">
        <f t="shared" si="0"/>
        <v>8.255555555555555</v>
      </c>
      <c r="I12" s="32">
        <v>74.3</v>
      </c>
      <c r="K12" s="19"/>
    </row>
    <row r="13" spans="1:12" s="20" customFormat="1" ht="12.75">
      <c r="A13" s="28">
        <f t="shared" si="1"/>
        <v>10</v>
      </c>
      <c r="B13" s="62">
        <f t="shared" si="2"/>
        <v>9.899999999999991</v>
      </c>
      <c r="C13" s="29" t="s">
        <v>143</v>
      </c>
      <c r="D13" s="48" t="s">
        <v>144</v>
      </c>
      <c r="E13" s="31"/>
      <c r="F13" s="74">
        <v>2902.8871435200003</v>
      </c>
      <c r="G13" s="74">
        <v>1642.8871435200003</v>
      </c>
      <c r="H13" s="27">
        <f t="shared" si="0"/>
        <v>8.419999999999998</v>
      </c>
      <c r="I13" s="75">
        <v>84.19999999999999</v>
      </c>
      <c r="K13" s="19"/>
      <c r="L13" s="76"/>
    </row>
    <row r="14" spans="1:11" s="20" customFormat="1" ht="12.75">
      <c r="A14" s="28">
        <f t="shared" si="1"/>
        <v>11</v>
      </c>
      <c r="B14" s="62">
        <f t="shared" si="2"/>
        <v>7.6000000000000085</v>
      </c>
      <c r="C14" s="29" t="s">
        <v>85</v>
      </c>
      <c r="D14" s="48"/>
      <c r="E14" s="31"/>
      <c r="F14" s="74">
        <v>1515.091865819997</v>
      </c>
      <c r="G14" s="74">
        <v>1735.091865819997</v>
      </c>
      <c r="H14" s="27">
        <f t="shared" si="0"/>
        <v>8.345454545454546</v>
      </c>
      <c r="I14" s="32">
        <v>91.8</v>
      </c>
      <c r="K14" s="19"/>
    </row>
    <row r="15" spans="1:11" s="20" customFormat="1" ht="12.75">
      <c r="A15" s="28">
        <f t="shared" si="1"/>
        <v>12</v>
      </c>
      <c r="B15" s="62">
        <f t="shared" si="2"/>
        <v>6.799999999999997</v>
      </c>
      <c r="C15" s="29" t="s">
        <v>147</v>
      </c>
      <c r="D15" s="48" t="s">
        <v>145</v>
      </c>
      <c r="E15" s="31"/>
      <c r="F15" s="72">
        <v>1637.8608942699957</v>
      </c>
      <c r="G15" s="72">
        <v>1237.8608942699957</v>
      </c>
      <c r="H15" s="27">
        <f t="shared" si="0"/>
        <v>8.216666666666667</v>
      </c>
      <c r="I15" s="32">
        <v>98.6</v>
      </c>
      <c r="K15" s="19"/>
    </row>
    <row r="16" spans="1:11" s="20" customFormat="1" ht="12.75">
      <c r="A16" s="28">
        <f t="shared" si="1"/>
        <v>13</v>
      </c>
      <c r="B16" s="62">
        <f t="shared" si="2"/>
        <v>9.100000000000009</v>
      </c>
      <c r="C16" s="37" t="s">
        <v>86</v>
      </c>
      <c r="D16" s="52" t="s">
        <v>146</v>
      </c>
      <c r="E16" s="39">
        <v>2</v>
      </c>
      <c r="F16" s="72">
        <v>1495.7349104099972</v>
      </c>
      <c r="G16" s="72">
        <v>2585.734910409997</v>
      </c>
      <c r="H16" s="27">
        <f t="shared" si="0"/>
        <v>8.284615384615385</v>
      </c>
      <c r="I16" s="32">
        <v>107.7</v>
      </c>
      <c r="K16" s="19"/>
    </row>
    <row r="17" spans="1:11" s="20" customFormat="1" ht="12.75">
      <c r="A17" s="28">
        <f t="shared" si="1"/>
        <v>14</v>
      </c>
      <c r="B17" s="62">
        <f>I17-I16</f>
        <v>8.200000000000003</v>
      </c>
      <c r="C17" s="29" t="s">
        <v>51</v>
      </c>
      <c r="D17" s="48" t="s">
        <v>148</v>
      </c>
      <c r="E17" s="31"/>
      <c r="F17" s="72">
        <v>2704.3963295700005</v>
      </c>
      <c r="G17" s="72">
        <v>1264.3963295700005</v>
      </c>
      <c r="H17" s="27">
        <f t="shared" si="0"/>
        <v>8.278571428571428</v>
      </c>
      <c r="I17" s="32">
        <v>115.9</v>
      </c>
      <c r="K17" s="19"/>
    </row>
    <row r="18" spans="1:11" s="20" customFormat="1" ht="12.75">
      <c r="A18" s="28">
        <f t="shared" si="1"/>
        <v>15</v>
      </c>
      <c r="B18" s="62">
        <f t="shared" si="2"/>
        <v>7.599999999999994</v>
      </c>
      <c r="C18" s="29" t="s">
        <v>149</v>
      </c>
      <c r="D18" s="30"/>
      <c r="E18" s="31"/>
      <c r="F18" s="72">
        <v>1532.4990831240011</v>
      </c>
      <c r="G18" s="72">
        <v>1902.4990831240011</v>
      </c>
      <c r="H18" s="27">
        <f t="shared" si="0"/>
        <v>8.233333333333333</v>
      </c>
      <c r="I18" s="32">
        <v>123.5</v>
      </c>
      <c r="K18" s="19"/>
    </row>
    <row r="19" spans="1:11" s="20" customFormat="1" ht="12.75">
      <c r="A19" s="28">
        <f t="shared" si="1"/>
        <v>16</v>
      </c>
      <c r="B19" s="62">
        <f t="shared" si="2"/>
        <v>11.5</v>
      </c>
      <c r="C19" s="77" t="s">
        <v>150</v>
      </c>
      <c r="D19" s="78"/>
      <c r="E19" s="79">
        <v>2</v>
      </c>
      <c r="F19" s="72">
        <v>1496.391078390002</v>
      </c>
      <c r="G19" s="72">
        <v>4693.391078390002</v>
      </c>
      <c r="H19" s="27">
        <f>I19/A19</f>
        <v>8.4375</v>
      </c>
      <c r="I19" s="32">
        <v>135</v>
      </c>
      <c r="K19" s="19"/>
    </row>
    <row r="20" spans="1:11" s="20" customFormat="1" ht="12.75">
      <c r="A20" s="28">
        <f t="shared" si="1"/>
        <v>17</v>
      </c>
      <c r="B20" s="62">
        <f t="shared" si="2"/>
        <v>6.900000000000006</v>
      </c>
      <c r="C20" s="40" t="s">
        <v>87</v>
      </c>
      <c r="D20" s="48" t="s">
        <v>151</v>
      </c>
      <c r="E20" s="31"/>
      <c r="F20" s="72">
        <v>3202.427826389999</v>
      </c>
      <c r="G20" s="72">
        <v>595.4278263899989</v>
      </c>
      <c r="H20" s="27">
        <f t="shared" si="0"/>
        <v>8.347058823529412</v>
      </c>
      <c r="I20" s="32">
        <v>141.9</v>
      </c>
      <c r="K20" s="19"/>
    </row>
    <row r="21" spans="1:11" s="20" customFormat="1" ht="12.75">
      <c r="A21" s="28">
        <f t="shared" si="1"/>
        <v>18</v>
      </c>
      <c r="B21" s="62">
        <f t="shared" si="2"/>
        <v>9.099999999999994</v>
      </c>
      <c r="C21" s="29" t="s">
        <v>152</v>
      </c>
      <c r="D21" s="30"/>
      <c r="E21" s="31"/>
      <c r="F21" s="72">
        <v>2172.427825629997</v>
      </c>
      <c r="G21" s="72">
        <v>2702.427825629997</v>
      </c>
      <c r="H21" s="27">
        <f>I21/A21</f>
        <v>8.38888888888889</v>
      </c>
      <c r="I21" s="32">
        <v>151</v>
      </c>
      <c r="K21" s="19"/>
    </row>
    <row r="22" spans="1:11" s="20" customFormat="1" ht="45">
      <c r="A22" s="28">
        <f t="shared" si="1"/>
        <v>19</v>
      </c>
      <c r="B22" s="62">
        <f t="shared" si="2"/>
        <v>11.599999999999994</v>
      </c>
      <c r="C22" s="41" t="s">
        <v>153</v>
      </c>
      <c r="D22" s="52" t="s">
        <v>154</v>
      </c>
      <c r="E22" s="42">
        <v>4</v>
      </c>
      <c r="F22" s="72">
        <v>1954.724412419998</v>
      </c>
      <c r="G22" s="72">
        <v>3944.724412419998</v>
      </c>
      <c r="H22" s="27">
        <f t="shared" si="0"/>
        <v>8.557894736842105</v>
      </c>
      <c r="I22" s="32">
        <v>162.6</v>
      </c>
      <c r="K22" s="19"/>
    </row>
    <row r="23" spans="1:11" s="20" customFormat="1" ht="12.75">
      <c r="A23" s="28">
        <f t="shared" si="1"/>
        <v>20</v>
      </c>
      <c r="B23" s="62">
        <f t="shared" si="2"/>
        <v>7</v>
      </c>
      <c r="C23" s="29" t="s">
        <v>51</v>
      </c>
      <c r="D23" s="48" t="s">
        <v>155</v>
      </c>
      <c r="E23" s="43"/>
      <c r="F23" s="72">
        <v>2878.280844269999</v>
      </c>
      <c r="G23" s="72">
        <v>1008.2808442699989</v>
      </c>
      <c r="H23" s="27">
        <f>I23/A23</f>
        <v>8.48</v>
      </c>
      <c r="I23" s="32">
        <v>169.6</v>
      </c>
      <c r="J23" s="80"/>
      <c r="K23" s="19"/>
    </row>
    <row r="24" spans="1:11" s="20" customFormat="1" ht="12.75">
      <c r="A24" s="28">
        <f t="shared" si="1"/>
        <v>21</v>
      </c>
      <c r="B24" s="62">
        <f t="shared" si="2"/>
        <v>10.800000000000011</v>
      </c>
      <c r="C24" s="29" t="s">
        <v>156</v>
      </c>
      <c r="D24" s="30"/>
      <c r="E24" s="43"/>
      <c r="F24" s="72">
        <v>3000.1009303858973</v>
      </c>
      <c r="G24" s="72">
        <v>1765.1009303858973</v>
      </c>
      <c r="H24" s="27">
        <f t="shared" si="0"/>
        <v>8.59047619047619</v>
      </c>
      <c r="I24" s="32">
        <v>180.4</v>
      </c>
      <c r="J24" s="80"/>
      <c r="K24" s="19"/>
    </row>
    <row r="25" spans="1:11" s="20" customFormat="1" ht="12.75">
      <c r="A25" s="28">
        <f t="shared" si="1"/>
        <v>22</v>
      </c>
      <c r="B25" s="62">
        <f t="shared" si="2"/>
        <v>6.299999999999983</v>
      </c>
      <c r="C25" s="29" t="s">
        <v>158</v>
      </c>
      <c r="D25" s="48" t="s">
        <v>157</v>
      </c>
      <c r="E25" s="43"/>
      <c r="F25" s="72">
        <v>1944.9878772578531</v>
      </c>
      <c r="G25" s="72">
        <v>1979.9878772578531</v>
      </c>
      <c r="H25" s="27">
        <f t="shared" si="0"/>
        <v>8.486363636363636</v>
      </c>
      <c r="I25" s="32">
        <v>186.7</v>
      </c>
      <c r="J25" s="117" t="s">
        <v>25</v>
      </c>
      <c r="K25" s="19"/>
    </row>
    <row r="26" spans="1:11" s="20" customFormat="1" ht="12.75">
      <c r="A26" s="28">
        <f t="shared" si="1"/>
        <v>23</v>
      </c>
      <c r="B26" s="62">
        <f t="shared" si="2"/>
        <v>7.200000000000017</v>
      </c>
      <c r="C26" s="29" t="s">
        <v>161</v>
      </c>
      <c r="D26" s="48"/>
      <c r="E26" s="43"/>
      <c r="F26" s="72">
        <v>1921.8346749431157</v>
      </c>
      <c r="G26" s="72">
        <v>1296.8346749431157</v>
      </c>
      <c r="H26" s="27">
        <f t="shared" si="0"/>
        <v>8.430434782608696</v>
      </c>
      <c r="I26" s="32">
        <v>193.9</v>
      </c>
      <c r="J26" s="117"/>
      <c r="K26" s="19"/>
    </row>
    <row r="27" spans="1:224" s="21" customFormat="1" ht="23.25" thickBot="1">
      <c r="A27" s="28">
        <f t="shared" si="1"/>
        <v>24</v>
      </c>
      <c r="B27" s="62">
        <f t="shared" si="2"/>
        <v>10.799999999999983</v>
      </c>
      <c r="C27" s="77" t="s">
        <v>160</v>
      </c>
      <c r="D27" s="82" t="s">
        <v>167</v>
      </c>
      <c r="E27" s="83">
        <v>2</v>
      </c>
      <c r="F27" s="72">
        <v>2081.0262302799574</v>
      </c>
      <c r="G27" s="72">
        <v>2541.0262302799574</v>
      </c>
      <c r="H27" s="27">
        <f aca="true" t="shared" si="3" ref="H27:H64">I27/A27</f>
        <v>8.529166666666667</v>
      </c>
      <c r="I27" s="32">
        <v>204.7</v>
      </c>
      <c r="J27" s="117"/>
      <c r="K27" s="19"/>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row>
    <row r="28" spans="1:12" s="20" customFormat="1" ht="12.75">
      <c r="A28" s="28">
        <f t="shared" si="1"/>
        <v>25</v>
      </c>
      <c r="B28" s="62">
        <f t="shared" si="2"/>
        <v>10.400000000000006</v>
      </c>
      <c r="C28" s="29" t="s">
        <v>159</v>
      </c>
      <c r="D28" s="48"/>
      <c r="E28" s="45"/>
      <c r="F28" s="74">
        <v>2623.6115724217616</v>
      </c>
      <c r="G28" s="74">
        <v>2388.6115724217616</v>
      </c>
      <c r="H28" s="27">
        <f t="shared" si="3"/>
        <v>8.604</v>
      </c>
      <c r="I28" s="75">
        <v>215.1</v>
      </c>
      <c r="J28" s="117"/>
      <c r="K28" s="19"/>
      <c r="L28" s="76"/>
    </row>
    <row r="29" spans="1:12" s="20" customFormat="1" ht="12.75">
      <c r="A29" s="28">
        <f t="shared" si="1"/>
        <v>26</v>
      </c>
      <c r="B29" s="62">
        <f t="shared" si="2"/>
        <v>12.900000000000006</v>
      </c>
      <c r="C29" s="29" t="s">
        <v>162</v>
      </c>
      <c r="D29" s="48"/>
      <c r="E29" s="45"/>
      <c r="F29" s="74">
        <v>3209.2276007857135</v>
      </c>
      <c r="G29" s="74">
        <v>3789.2276007857135</v>
      </c>
      <c r="H29" s="27">
        <f t="shared" si="3"/>
        <v>8.76923076923077</v>
      </c>
      <c r="I29" s="75">
        <v>228</v>
      </c>
      <c r="J29" s="117"/>
      <c r="K29" s="19"/>
      <c r="L29" s="76"/>
    </row>
    <row r="30" spans="1:12" s="20" customFormat="1" ht="12.75">
      <c r="A30" s="28">
        <f t="shared" si="1"/>
        <v>27</v>
      </c>
      <c r="B30" s="62">
        <f t="shared" si="2"/>
        <v>10.400000000000006</v>
      </c>
      <c r="C30" s="33" t="s">
        <v>5</v>
      </c>
      <c r="D30" s="54" t="s">
        <v>166</v>
      </c>
      <c r="E30" s="35">
        <v>2</v>
      </c>
      <c r="F30" s="72">
        <v>1466.3743461437514</v>
      </c>
      <c r="G30" s="72">
        <v>4366.374346143752</v>
      </c>
      <c r="H30" s="27">
        <f t="shared" si="3"/>
        <v>8.829629629629629</v>
      </c>
      <c r="I30" s="70">
        <v>238.4</v>
      </c>
      <c r="K30" s="19"/>
      <c r="L30" s="67"/>
    </row>
    <row r="31" spans="1:12" s="20" customFormat="1" ht="12.75">
      <c r="A31" s="28">
        <f t="shared" si="1"/>
        <v>28</v>
      </c>
      <c r="B31" s="62">
        <f t="shared" si="2"/>
        <v>7.199999999999989</v>
      </c>
      <c r="C31" s="29" t="s">
        <v>164</v>
      </c>
      <c r="D31" s="81" t="s">
        <v>165</v>
      </c>
      <c r="E31" s="31"/>
      <c r="F31" s="72">
        <v>2988.8112114808746</v>
      </c>
      <c r="G31" s="72">
        <v>1888.8112114808744</v>
      </c>
      <c r="H31" s="27">
        <f t="shared" si="3"/>
        <v>8.77142857142857</v>
      </c>
      <c r="I31" s="70">
        <v>245.6</v>
      </c>
      <c r="K31" s="19"/>
      <c r="L31" s="67"/>
    </row>
    <row r="32" spans="1:12" s="20" customFormat="1" ht="12.75">
      <c r="A32" s="28">
        <f t="shared" si="1"/>
        <v>29</v>
      </c>
      <c r="B32" s="62">
        <f t="shared" si="2"/>
        <v>13.100000000000051</v>
      </c>
      <c r="C32" s="29" t="s">
        <v>163</v>
      </c>
      <c r="D32" s="81"/>
      <c r="E32" s="31"/>
      <c r="F32" s="74">
        <v>3226.1026927751104</v>
      </c>
      <c r="G32" s="74">
        <v>2447.1026927751104</v>
      </c>
      <c r="H32" s="27">
        <f t="shared" si="3"/>
        <v>8.920689655172415</v>
      </c>
      <c r="I32" s="75">
        <v>258.70000000000005</v>
      </c>
      <c r="K32" s="19"/>
      <c r="L32" s="76"/>
    </row>
    <row r="33" spans="1:12" s="20" customFormat="1" ht="12.75">
      <c r="A33" s="28">
        <f t="shared" si="1"/>
        <v>30</v>
      </c>
      <c r="B33" s="62">
        <f t="shared" si="2"/>
        <v>13.099999999999966</v>
      </c>
      <c r="C33" s="33" t="s">
        <v>6</v>
      </c>
      <c r="D33" s="34" t="s">
        <v>26</v>
      </c>
      <c r="E33" s="35">
        <v>5</v>
      </c>
      <c r="F33" s="72">
        <v>2504.4212672979966</v>
      </c>
      <c r="G33" s="72">
        <v>4857.421267297997</v>
      </c>
      <c r="H33" s="27">
        <f t="shared" si="3"/>
        <v>9.06</v>
      </c>
      <c r="I33" s="70">
        <v>271.8</v>
      </c>
      <c r="K33" s="19"/>
      <c r="L33" s="67"/>
    </row>
    <row r="34" spans="1:12" s="20" customFormat="1" ht="12.75">
      <c r="A34" s="28">
        <f t="shared" si="1"/>
        <v>31</v>
      </c>
      <c r="B34" s="62">
        <f t="shared" si="2"/>
        <v>11</v>
      </c>
      <c r="C34" s="29" t="s">
        <v>88</v>
      </c>
      <c r="D34" s="44"/>
      <c r="E34" s="31"/>
      <c r="F34" s="72">
        <v>3636.3529440599104</v>
      </c>
      <c r="G34" s="72">
        <v>1662.3529440599104</v>
      </c>
      <c r="H34" s="27">
        <f>I34/A34</f>
        <v>9.12258064516129</v>
      </c>
      <c r="I34" s="70">
        <v>282.8</v>
      </c>
      <c r="K34" s="19"/>
      <c r="L34" s="67"/>
    </row>
    <row r="35" spans="1:12" s="20" customFormat="1" ht="12.75">
      <c r="A35" s="28">
        <f t="shared" si="1"/>
        <v>32</v>
      </c>
      <c r="B35" s="62">
        <f t="shared" si="2"/>
        <v>8.599999999999966</v>
      </c>
      <c r="C35" s="29" t="s">
        <v>168</v>
      </c>
      <c r="D35" s="44"/>
      <c r="E35" s="31"/>
      <c r="F35" s="72">
        <v>2341.8428001956004</v>
      </c>
      <c r="G35" s="72">
        <v>2021.8428001956004</v>
      </c>
      <c r="H35" s="27">
        <f>I35/A35</f>
        <v>9.10625</v>
      </c>
      <c r="I35" s="70">
        <v>291.4</v>
      </c>
      <c r="K35" s="19"/>
      <c r="L35" s="67"/>
    </row>
    <row r="36" spans="1:12" s="20" customFormat="1" ht="12.75">
      <c r="A36" s="28">
        <f t="shared" si="1"/>
        <v>33</v>
      </c>
      <c r="B36" s="62">
        <f t="shared" si="2"/>
        <v>12.700000000000045</v>
      </c>
      <c r="C36" s="29" t="s">
        <v>169</v>
      </c>
      <c r="D36" s="44"/>
      <c r="E36" s="31"/>
      <c r="F36" s="72">
        <v>2742.6690962071657</v>
      </c>
      <c r="G36" s="72">
        <v>2812.6690962071657</v>
      </c>
      <c r="H36" s="27">
        <f>I36/A36</f>
        <v>9.215151515151517</v>
      </c>
      <c r="I36" s="70">
        <v>304.1</v>
      </c>
      <c r="K36" s="19"/>
      <c r="L36" s="67"/>
    </row>
    <row r="37" spans="1:12" s="20" customFormat="1" ht="12.75">
      <c r="A37" s="28">
        <f t="shared" si="1"/>
        <v>34</v>
      </c>
      <c r="B37" s="62">
        <f t="shared" si="2"/>
        <v>8.800000000000011</v>
      </c>
      <c r="C37" s="29" t="s">
        <v>44</v>
      </c>
      <c r="D37" s="44"/>
      <c r="E37" s="31"/>
      <c r="F37" s="84">
        <v>2611.330391650647</v>
      </c>
      <c r="G37" s="84">
        <v>1701.330391650647</v>
      </c>
      <c r="H37" s="27">
        <f>I37/A37</f>
        <v>9.202941176470588</v>
      </c>
      <c r="I37" s="70">
        <v>312.90000000000003</v>
      </c>
      <c r="K37" s="19"/>
      <c r="L37" s="67"/>
    </row>
    <row r="38" spans="1:12" s="20" customFormat="1" ht="22.5">
      <c r="A38" s="28">
        <f t="shared" si="1"/>
        <v>35</v>
      </c>
      <c r="B38" s="62">
        <f t="shared" si="2"/>
        <v>13.499999999999943</v>
      </c>
      <c r="C38" s="29" t="s">
        <v>51</v>
      </c>
      <c r="D38" s="81" t="s">
        <v>170</v>
      </c>
      <c r="E38" s="31"/>
      <c r="F38" s="72">
        <v>2894.730537986</v>
      </c>
      <c r="G38" s="72">
        <v>3704.730537986</v>
      </c>
      <c r="H38" s="27">
        <f>I38/A38</f>
        <v>9.325714285714286</v>
      </c>
      <c r="I38" s="70">
        <v>326.4</v>
      </c>
      <c r="K38" s="19"/>
      <c r="L38" s="67"/>
    </row>
    <row r="39" spans="1:12" s="20" customFormat="1" ht="12.75">
      <c r="A39" s="28">
        <f t="shared" si="1"/>
        <v>36</v>
      </c>
      <c r="B39" s="62">
        <f t="shared" si="2"/>
        <v>13.500000000000057</v>
      </c>
      <c r="C39" s="33" t="s">
        <v>7</v>
      </c>
      <c r="D39" s="34" t="s">
        <v>45</v>
      </c>
      <c r="E39" s="35">
        <v>3</v>
      </c>
      <c r="F39" s="72">
        <v>2465.629490580999</v>
      </c>
      <c r="G39" s="72">
        <v>4395.629490580999</v>
      </c>
      <c r="H39" s="27">
        <f t="shared" si="3"/>
        <v>9.441666666666668</v>
      </c>
      <c r="I39" s="70">
        <v>339.90000000000003</v>
      </c>
      <c r="K39" s="19"/>
      <c r="L39" s="67"/>
    </row>
    <row r="40" spans="1:12" s="20" customFormat="1" ht="12.75">
      <c r="A40" s="28">
        <f t="shared" si="1"/>
        <v>37</v>
      </c>
      <c r="B40" s="62">
        <f t="shared" si="2"/>
        <v>11.099999999999966</v>
      </c>
      <c r="C40" s="29" t="s">
        <v>51</v>
      </c>
      <c r="D40" s="30" t="s">
        <v>172</v>
      </c>
      <c r="E40" s="31"/>
      <c r="F40" s="72">
        <v>3499.0157533500005</v>
      </c>
      <c r="G40" s="72">
        <v>1099.0157533500005</v>
      </c>
      <c r="H40" s="27">
        <f t="shared" si="3"/>
        <v>9.486486486486486</v>
      </c>
      <c r="I40" s="70">
        <v>351</v>
      </c>
      <c r="K40" s="19"/>
      <c r="L40" s="67"/>
    </row>
    <row r="41" spans="1:12" s="20" customFormat="1" ht="12.75">
      <c r="A41" s="28">
        <f t="shared" si="1"/>
        <v>38</v>
      </c>
      <c r="B41" s="62">
        <f t="shared" si="2"/>
        <v>15.100000000000023</v>
      </c>
      <c r="C41" s="29" t="s">
        <v>173</v>
      </c>
      <c r="D41" s="44" t="s">
        <v>89</v>
      </c>
      <c r="E41" s="31"/>
      <c r="F41" s="72">
        <v>3803.3110105595715</v>
      </c>
      <c r="G41" s="72">
        <v>3523.3110105595715</v>
      </c>
      <c r="H41" s="27">
        <f t="shared" si="3"/>
        <v>9.63421052631579</v>
      </c>
      <c r="I41" s="70">
        <v>366.1</v>
      </c>
      <c r="K41" s="19"/>
      <c r="L41" s="67"/>
    </row>
    <row r="42" spans="1:12" s="20" customFormat="1" ht="22.5">
      <c r="A42" s="28">
        <f t="shared" si="1"/>
        <v>39</v>
      </c>
      <c r="B42" s="62">
        <f t="shared" si="2"/>
        <v>12.899999999999977</v>
      </c>
      <c r="C42" s="29" t="s">
        <v>171</v>
      </c>
      <c r="D42" s="81" t="s">
        <v>174</v>
      </c>
      <c r="E42" s="31"/>
      <c r="F42" s="74">
        <v>4104.57318358034</v>
      </c>
      <c r="G42" s="74">
        <v>3822.57318358034</v>
      </c>
      <c r="H42" s="27">
        <f t="shared" si="3"/>
        <v>9.717948717948717</v>
      </c>
      <c r="I42" s="75">
        <v>379</v>
      </c>
      <c r="K42" s="19"/>
      <c r="L42" s="76"/>
    </row>
    <row r="43" spans="1:12" s="20" customFormat="1" ht="12.75">
      <c r="A43" s="28">
        <f t="shared" si="1"/>
        <v>40</v>
      </c>
      <c r="B43" s="62">
        <f t="shared" si="2"/>
        <v>9.200000000000045</v>
      </c>
      <c r="C43" s="41" t="s">
        <v>46</v>
      </c>
      <c r="D43" s="38" t="s">
        <v>90</v>
      </c>
      <c r="E43" s="39">
        <v>2</v>
      </c>
      <c r="F43" s="72">
        <v>1403.5246946639932</v>
      </c>
      <c r="G43" s="72">
        <v>3177.524694663993</v>
      </c>
      <c r="H43" s="27">
        <f>I43/A43</f>
        <v>9.705000000000002</v>
      </c>
      <c r="I43" s="70">
        <v>388.20000000000005</v>
      </c>
      <c r="K43" s="19"/>
      <c r="L43" s="67"/>
    </row>
    <row r="44" spans="1:12" s="20" customFormat="1" ht="12.75">
      <c r="A44" s="28">
        <f t="shared" si="1"/>
        <v>41</v>
      </c>
      <c r="B44" s="62">
        <f t="shared" si="2"/>
        <v>8.799999999999955</v>
      </c>
      <c r="C44" s="29" t="s">
        <v>175</v>
      </c>
      <c r="D44" s="30"/>
      <c r="E44" s="31"/>
      <c r="F44" s="72">
        <v>1826.5106018564575</v>
      </c>
      <c r="G44" s="72">
        <v>1264.5106018564575</v>
      </c>
      <c r="H44" s="27">
        <f t="shared" si="3"/>
        <v>9.682926829268293</v>
      </c>
      <c r="I44" s="70">
        <v>397</v>
      </c>
      <c r="K44" s="19"/>
      <c r="L44" s="67"/>
    </row>
    <row r="45" spans="1:12" s="20" customFormat="1" ht="12.75">
      <c r="A45" s="28">
        <f t="shared" si="1"/>
        <v>42</v>
      </c>
      <c r="B45" s="62">
        <f t="shared" si="2"/>
        <v>9.600000000000023</v>
      </c>
      <c r="C45" s="29" t="s">
        <v>176</v>
      </c>
      <c r="D45" s="30"/>
      <c r="E45" s="31"/>
      <c r="F45" s="72">
        <v>1440.514521797627</v>
      </c>
      <c r="G45" s="72">
        <v>1095.514521797627</v>
      </c>
      <c r="H45" s="27">
        <f>I45/A45</f>
        <v>9.680952380952382</v>
      </c>
      <c r="I45" s="70">
        <v>406.6</v>
      </c>
      <c r="K45" s="19"/>
      <c r="L45" s="67"/>
    </row>
    <row r="46" spans="1:12" s="20" customFormat="1" ht="33.75">
      <c r="A46" s="28">
        <f t="shared" si="1"/>
        <v>43</v>
      </c>
      <c r="B46" s="62">
        <f t="shared" si="2"/>
        <v>8.699999999999989</v>
      </c>
      <c r="C46" s="85" t="s">
        <v>178</v>
      </c>
      <c r="D46" s="52" t="s">
        <v>177</v>
      </c>
      <c r="E46" s="39">
        <v>3</v>
      </c>
      <c r="F46" s="74">
        <v>617.9330355009538</v>
      </c>
      <c r="G46" s="74">
        <v>2532.933035500954</v>
      </c>
      <c r="H46" s="27">
        <f>I46/A46</f>
        <v>9.658139534883722</v>
      </c>
      <c r="I46" s="75">
        <v>415.3</v>
      </c>
      <c r="K46" s="19"/>
      <c r="L46" s="76"/>
    </row>
    <row r="47" spans="1:12" s="20" customFormat="1" ht="12.75">
      <c r="A47" s="28">
        <f t="shared" si="1"/>
        <v>44</v>
      </c>
      <c r="B47" s="62">
        <f t="shared" si="2"/>
        <v>14.800000000000011</v>
      </c>
      <c r="C47" s="29" t="s">
        <v>179</v>
      </c>
      <c r="D47" s="36"/>
      <c r="E47" s="31"/>
      <c r="F47" s="72">
        <v>4436.62592756841</v>
      </c>
      <c r="G47" s="72">
        <v>2826.625927568409</v>
      </c>
      <c r="H47" s="27">
        <f>I47/A47</f>
        <v>9.775</v>
      </c>
      <c r="I47" s="70">
        <v>430.1</v>
      </c>
      <c r="K47" s="19"/>
      <c r="L47" s="67"/>
    </row>
    <row r="48" spans="1:12" s="20" customFormat="1" ht="12.75">
      <c r="A48" s="28">
        <f t="shared" si="1"/>
        <v>45</v>
      </c>
      <c r="B48" s="62">
        <f t="shared" si="2"/>
        <v>14.399999999999977</v>
      </c>
      <c r="C48" s="29" t="s">
        <v>180</v>
      </c>
      <c r="D48" s="36"/>
      <c r="E48" s="31"/>
      <c r="F48" s="72">
        <v>2704.605750098742</v>
      </c>
      <c r="G48" s="72">
        <v>2134.605750098742</v>
      </c>
      <c r="H48" s="27">
        <f>I48/A48</f>
        <v>9.877777777777778</v>
      </c>
      <c r="I48" s="70">
        <v>444.5</v>
      </c>
      <c r="K48" s="19"/>
      <c r="L48" s="67"/>
    </row>
    <row r="49" spans="1:12" s="20" customFormat="1" ht="12.75">
      <c r="A49" s="28">
        <f t="shared" si="1"/>
        <v>46</v>
      </c>
      <c r="B49" s="62">
        <f t="shared" si="2"/>
        <v>8.300000000000011</v>
      </c>
      <c r="C49" s="29" t="s">
        <v>91</v>
      </c>
      <c r="D49" s="36"/>
      <c r="E49" s="31"/>
      <c r="F49" s="72">
        <v>1255.3359603800018</v>
      </c>
      <c r="G49" s="72">
        <v>1562.3359603800018</v>
      </c>
      <c r="H49" s="27">
        <f>I49/A49</f>
        <v>9.843478260869565</v>
      </c>
      <c r="I49" s="70">
        <v>452.8</v>
      </c>
      <c r="K49" s="19"/>
      <c r="L49" s="67"/>
    </row>
    <row r="50" spans="1:12" s="20" customFormat="1" ht="12.75">
      <c r="A50" s="28">
        <f t="shared" si="1"/>
        <v>47</v>
      </c>
      <c r="B50" s="62">
        <f t="shared" si="2"/>
        <v>10.199999999999989</v>
      </c>
      <c r="C50" s="33" t="s">
        <v>8</v>
      </c>
      <c r="D50" s="34" t="s">
        <v>28</v>
      </c>
      <c r="E50" s="35">
        <v>4</v>
      </c>
      <c r="F50" s="72">
        <v>713.0708700300011</v>
      </c>
      <c r="G50" s="72">
        <v>2558.070870030001</v>
      </c>
      <c r="H50" s="27">
        <f t="shared" si="3"/>
        <v>9.851063829787234</v>
      </c>
      <c r="I50" s="70">
        <v>463</v>
      </c>
      <c r="K50" s="19"/>
      <c r="L50" s="67"/>
    </row>
    <row r="51" spans="1:12" s="20" customFormat="1" ht="12.75" customHeight="1">
      <c r="A51" s="28">
        <f t="shared" si="1"/>
        <v>48</v>
      </c>
      <c r="B51" s="62">
        <f t="shared" si="2"/>
        <v>15.800000000000011</v>
      </c>
      <c r="C51" s="29" t="s">
        <v>55</v>
      </c>
      <c r="D51" s="44"/>
      <c r="E51" s="31"/>
      <c r="F51" s="72">
        <v>4012.2830524266024</v>
      </c>
      <c r="G51" s="72">
        <v>2540.2830524266024</v>
      </c>
      <c r="H51" s="27">
        <f t="shared" si="3"/>
        <v>9.975</v>
      </c>
      <c r="I51" s="70">
        <v>478.8</v>
      </c>
      <c r="K51" s="19"/>
      <c r="L51" s="67"/>
    </row>
    <row r="52" spans="1:12" s="20" customFormat="1" ht="12.75" customHeight="1">
      <c r="A52" s="28">
        <f t="shared" si="1"/>
        <v>49</v>
      </c>
      <c r="B52" s="62">
        <f t="shared" si="2"/>
        <v>12.199999999999989</v>
      </c>
      <c r="C52" s="29" t="s">
        <v>47</v>
      </c>
      <c r="D52" s="30" t="s">
        <v>48</v>
      </c>
      <c r="E52" s="31"/>
      <c r="F52" s="72">
        <v>3387.866454834707</v>
      </c>
      <c r="G52" s="72">
        <v>1387.866454834707</v>
      </c>
      <c r="H52" s="27">
        <f t="shared" si="3"/>
        <v>10.020408163265307</v>
      </c>
      <c r="I52" s="70">
        <v>491</v>
      </c>
      <c r="J52" s="117" t="s">
        <v>49</v>
      </c>
      <c r="K52" s="19"/>
      <c r="L52" s="67"/>
    </row>
    <row r="53" spans="1:12" s="20" customFormat="1" ht="12.75">
      <c r="A53" s="28">
        <f t="shared" si="1"/>
        <v>50</v>
      </c>
      <c r="B53" s="62">
        <f t="shared" si="2"/>
        <v>11</v>
      </c>
      <c r="C53" s="29" t="s">
        <v>92</v>
      </c>
      <c r="D53" s="30" t="s">
        <v>93</v>
      </c>
      <c r="E53" s="31"/>
      <c r="F53" s="72">
        <v>1209.8251185173158</v>
      </c>
      <c r="G53" s="72">
        <v>2559.825118517316</v>
      </c>
      <c r="H53" s="27">
        <f>I53/A53</f>
        <v>10.04</v>
      </c>
      <c r="I53" s="70">
        <v>502</v>
      </c>
      <c r="J53" s="117"/>
      <c r="K53" s="19"/>
      <c r="L53" s="67"/>
    </row>
    <row r="54" spans="1:12" s="20" customFormat="1" ht="12.75">
      <c r="A54" s="28">
        <f t="shared" si="1"/>
        <v>51</v>
      </c>
      <c r="B54" s="62">
        <f t="shared" si="2"/>
        <v>11.700000000000045</v>
      </c>
      <c r="C54" s="29" t="s">
        <v>58</v>
      </c>
      <c r="D54" s="30" t="s">
        <v>95</v>
      </c>
      <c r="E54" s="31"/>
      <c r="F54" s="72">
        <v>2059.0268496237145</v>
      </c>
      <c r="G54" s="72">
        <v>2539.0268496237145</v>
      </c>
      <c r="H54" s="27">
        <f>I54/A54</f>
        <v>10.072549019607845</v>
      </c>
      <c r="I54" s="70">
        <v>513.7</v>
      </c>
      <c r="J54" s="23"/>
      <c r="K54" s="19"/>
      <c r="L54" s="67"/>
    </row>
    <row r="55" spans="1:12" s="20" customFormat="1" ht="12.75">
      <c r="A55" s="28">
        <f t="shared" si="1"/>
        <v>52</v>
      </c>
      <c r="B55" s="62">
        <f t="shared" si="2"/>
        <v>12.999999999999886</v>
      </c>
      <c r="C55" s="29" t="s">
        <v>56</v>
      </c>
      <c r="D55" s="30" t="s">
        <v>29</v>
      </c>
      <c r="E55" s="31"/>
      <c r="F55" s="72">
        <v>2066.0371885571826</v>
      </c>
      <c r="G55" s="72">
        <v>2380.0371885571826</v>
      </c>
      <c r="H55" s="27">
        <f t="shared" si="3"/>
        <v>10.128846153846153</v>
      </c>
      <c r="I55" s="70">
        <v>526.6999999999999</v>
      </c>
      <c r="K55" s="19"/>
      <c r="L55" s="67"/>
    </row>
    <row r="56" spans="1:12" s="20" customFormat="1" ht="22.5">
      <c r="A56" s="28">
        <f t="shared" si="1"/>
        <v>53</v>
      </c>
      <c r="B56" s="62">
        <f t="shared" si="2"/>
        <v>11.600000000000023</v>
      </c>
      <c r="C56" s="66" t="s">
        <v>9</v>
      </c>
      <c r="D56" s="34" t="s">
        <v>136</v>
      </c>
      <c r="E56" s="35">
        <v>4</v>
      </c>
      <c r="F56" s="72">
        <v>1990.7145876615723</v>
      </c>
      <c r="G56" s="72">
        <v>2826.7145876615723</v>
      </c>
      <c r="H56" s="27">
        <f t="shared" si="3"/>
        <v>10.156603773584905</v>
      </c>
      <c r="I56" s="70">
        <v>538.3</v>
      </c>
      <c r="K56" s="19"/>
      <c r="L56" s="67"/>
    </row>
    <row r="57" spans="1:12" s="20" customFormat="1" ht="12.75">
      <c r="A57" s="28">
        <f t="shared" si="1"/>
        <v>54</v>
      </c>
      <c r="B57" s="62">
        <f t="shared" si="2"/>
        <v>14</v>
      </c>
      <c r="C57" s="29" t="s">
        <v>94</v>
      </c>
      <c r="D57" s="44"/>
      <c r="E57" s="31"/>
      <c r="F57" s="72">
        <v>3201.1349352572634</v>
      </c>
      <c r="G57" s="72">
        <v>2741.1349352572634</v>
      </c>
      <c r="H57" s="27">
        <f t="shared" si="3"/>
        <v>10.227777777777776</v>
      </c>
      <c r="I57" s="70">
        <v>552.3</v>
      </c>
      <c r="K57" s="19"/>
      <c r="L57" s="67"/>
    </row>
    <row r="58" spans="1:12" s="20" customFormat="1" ht="12.75">
      <c r="A58" s="28">
        <f t="shared" si="1"/>
        <v>55</v>
      </c>
      <c r="B58" s="62">
        <f t="shared" si="2"/>
        <v>9</v>
      </c>
      <c r="C58" s="29" t="s">
        <v>181</v>
      </c>
      <c r="D58" s="30"/>
      <c r="E58" s="31"/>
      <c r="F58" s="72">
        <v>2864.864617166583</v>
      </c>
      <c r="G58" s="72">
        <v>1334.8646171665828</v>
      </c>
      <c r="H58" s="27">
        <f t="shared" si="3"/>
        <v>10.205454545454545</v>
      </c>
      <c r="I58" s="70">
        <v>561.3</v>
      </c>
      <c r="K58" s="19"/>
      <c r="L58" s="67"/>
    </row>
    <row r="59" spans="1:12" s="20" customFormat="1" ht="12.75">
      <c r="A59" s="28">
        <f t="shared" si="1"/>
        <v>56</v>
      </c>
      <c r="B59" s="62">
        <f t="shared" si="2"/>
        <v>10</v>
      </c>
      <c r="C59" s="29" t="s">
        <v>182</v>
      </c>
      <c r="D59" s="30"/>
      <c r="E59" s="31"/>
      <c r="F59" s="72">
        <v>1043.2206302976415</v>
      </c>
      <c r="G59" s="72">
        <v>2983.2206302976415</v>
      </c>
      <c r="H59" s="27">
        <f t="shared" si="3"/>
        <v>10.201785714285714</v>
      </c>
      <c r="I59" s="70">
        <v>571.3</v>
      </c>
      <c r="K59" s="19"/>
      <c r="L59" s="67"/>
    </row>
    <row r="60" spans="1:12" s="20" customFormat="1" ht="12.75">
      <c r="A60" s="28">
        <f t="shared" si="1"/>
        <v>57</v>
      </c>
      <c r="B60" s="62">
        <f t="shared" si="2"/>
        <v>14</v>
      </c>
      <c r="C60" s="29" t="s">
        <v>10</v>
      </c>
      <c r="D60" s="30"/>
      <c r="E60" s="31"/>
      <c r="F60" s="72">
        <v>2589.033507302747</v>
      </c>
      <c r="G60" s="72">
        <v>1969.0335073027468</v>
      </c>
      <c r="H60" s="27">
        <f t="shared" si="3"/>
        <v>10.268421052631577</v>
      </c>
      <c r="I60" s="70">
        <v>585.3</v>
      </c>
      <c r="K60" s="19"/>
      <c r="L60" s="67"/>
    </row>
    <row r="61" spans="1:12" s="20" customFormat="1" ht="33.75">
      <c r="A61" s="28">
        <f t="shared" si="1"/>
        <v>58</v>
      </c>
      <c r="B61" s="62">
        <f t="shared" si="2"/>
        <v>16.300000000000068</v>
      </c>
      <c r="C61" s="77" t="s">
        <v>183</v>
      </c>
      <c r="D61" s="86" t="s">
        <v>184</v>
      </c>
      <c r="E61" s="79">
        <v>1</v>
      </c>
      <c r="F61" s="72">
        <v>2445.694410529915</v>
      </c>
      <c r="G61" s="72">
        <v>3435.694410529915</v>
      </c>
      <c r="H61" s="27">
        <f t="shared" si="3"/>
        <v>10.37241379310345</v>
      </c>
      <c r="I61" s="70">
        <v>601.6</v>
      </c>
      <c r="K61" s="19"/>
      <c r="L61" s="67"/>
    </row>
    <row r="62" spans="1:12" s="20" customFormat="1" ht="12.75">
      <c r="A62" s="28">
        <f t="shared" si="1"/>
        <v>59</v>
      </c>
      <c r="B62" s="62">
        <f t="shared" si="2"/>
        <v>13.899999999999977</v>
      </c>
      <c r="C62" s="40" t="s">
        <v>96</v>
      </c>
      <c r="D62" s="30" t="s">
        <v>97</v>
      </c>
      <c r="E62" s="31"/>
      <c r="F62" s="72">
        <v>2648.1613067922394</v>
      </c>
      <c r="G62" s="72">
        <v>1366.1613067922394</v>
      </c>
      <c r="H62" s="27">
        <f t="shared" si="3"/>
        <v>10.432203389830509</v>
      </c>
      <c r="I62" s="70">
        <v>615.5</v>
      </c>
      <c r="K62" s="19"/>
      <c r="L62" s="67"/>
    </row>
    <row r="63" spans="1:12" s="20" customFormat="1" ht="12.75">
      <c r="A63" s="28">
        <f t="shared" si="1"/>
        <v>60</v>
      </c>
      <c r="B63" s="62">
        <f t="shared" si="2"/>
        <v>10.399999999999977</v>
      </c>
      <c r="C63" s="33" t="s">
        <v>11</v>
      </c>
      <c r="D63" s="34" t="s">
        <v>50</v>
      </c>
      <c r="E63" s="35" t="s">
        <v>186</v>
      </c>
      <c r="F63" s="72">
        <v>2079.9213737041346</v>
      </c>
      <c r="G63" s="72">
        <v>3261.9213737041346</v>
      </c>
      <c r="H63" s="27">
        <f t="shared" si="3"/>
        <v>10.431666666666667</v>
      </c>
      <c r="I63" s="70">
        <v>625.9</v>
      </c>
      <c r="K63" s="19"/>
      <c r="L63" s="67"/>
    </row>
    <row r="64" spans="1:12" s="20" customFormat="1" ht="12.75">
      <c r="A64" s="28">
        <f t="shared" si="1"/>
        <v>61</v>
      </c>
      <c r="B64" s="62">
        <f t="shared" si="2"/>
        <v>8.399999999999977</v>
      </c>
      <c r="C64" s="29" t="s">
        <v>51</v>
      </c>
      <c r="D64" s="30"/>
      <c r="E64" s="31"/>
      <c r="F64" s="72">
        <v>2409.2102004221265</v>
      </c>
      <c r="G64" s="72">
        <v>1154.2102004221265</v>
      </c>
      <c r="H64" s="27">
        <f t="shared" si="3"/>
        <v>10.398360655737704</v>
      </c>
      <c r="I64" s="70">
        <v>634.3</v>
      </c>
      <c r="K64" s="19"/>
      <c r="L64" s="67"/>
    </row>
    <row r="65" spans="1:12" s="22" customFormat="1" ht="12.75">
      <c r="A65" s="28">
        <f t="shared" si="1"/>
        <v>62</v>
      </c>
      <c r="B65" s="62">
        <f t="shared" si="2"/>
        <v>11.700000000000045</v>
      </c>
      <c r="C65" s="47" t="s">
        <v>51</v>
      </c>
      <c r="D65" s="48" t="s">
        <v>185</v>
      </c>
      <c r="E65" s="31"/>
      <c r="F65" s="72">
        <v>1519.916329838702</v>
      </c>
      <c r="G65" s="72">
        <v>2608.916329838702</v>
      </c>
      <c r="H65" s="27">
        <f aca="true" t="shared" si="4" ref="H65:H113">I65/A65</f>
        <v>10.419354838709678</v>
      </c>
      <c r="I65" s="71">
        <v>646</v>
      </c>
      <c r="K65" s="19"/>
      <c r="L65" s="68"/>
    </row>
    <row r="66" spans="1:12" s="22" customFormat="1" ht="12.75">
      <c r="A66" s="28">
        <f t="shared" si="1"/>
        <v>63</v>
      </c>
      <c r="B66" s="62">
        <f t="shared" si="2"/>
        <v>11.899999999999977</v>
      </c>
      <c r="C66" s="29" t="s">
        <v>98</v>
      </c>
      <c r="D66" s="30"/>
      <c r="E66" s="31"/>
      <c r="F66" s="72">
        <v>2399.196854079998</v>
      </c>
      <c r="G66" s="72">
        <v>2425.196854079998</v>
      </c>
      <c r="H66" s="27">
        <f t="shared" si="4"/>
        <v>10.442857142857143</v>
      </c>
      <c r="I66" s="71">
        <v>657.9</v>
      </c>
      <c r="K66" s="19"/>
      <c r="L66" s="68"/>
    </row>
    <row r="67" spans="1:12" s="22" customFormat="1" ht="45">
      <c r="A67" s="28">
        <f t="shared" si="1"/>
        <v>64</v>
      </c>
      <c r="B67" s="62">
        <f t="shared" si="2"/>
        <v>12.200000000000045</v>
      </c>
      <c r="C67" s="40" t="s">
        <v>99</v>
      </c>
      <c r="D67" s="48" t="s">
        <v>187</v>
      </c>
      <c r="E67" s="31"/>
      <c r="F67" s="72">
        <v>3253.5616847400015</v>
      </c>
      <c r="G67" s="72">
        <v>2193.5616847400015</v>
      </c>
      <c r="H67" s="27">
        <f t="shared" si="4"/>
        <v>10.4703125</v>
      </c>
      <c r="I67" s="71">
        <v>670.1</v>
      </c>
      <c r="K67" s="19"/>
      <c r="L67" s="68"/>
    </row>
    <row r="68" spans="1:12" s="22" customFormat="1" ht="12.75">
      <c r="A68" s="28">
        <f t="shared" si="1"/>
        <v>65</v>
      </c>
      <c r="B68" s="62">
        <f t="shared" si="2"/>
        <v>16.09999999999991</v>
      </c>
      <c r="C68" s="40" t="s">
        <v>100</v>
      </c>
      <c r="D68" s="48" t="s">
        <v>188</v>
      </c>
      <c r="E68" s="31"/>
      <c r="F68" s="72">
        <v>2913.117590233201</v>
      </c>
      <c r="G68" s="72">
        <v>4468.117590233202</v>
      </c>
      <c r="H68" s="27">
        <f>I68/A68</f>
        <v>10.556923076923075</v>
      </c>
      <c r="I68" s="71">
        <v>686.1999999999999</v>
      </c>
      <c r="K68" s="19"/>
      <c r="L68" s="68"/>
    </row>
    <row r="69" spans="1:12" s="22" customFormat="1" ht="33.75">
      <c r="A69" s="28">
        <f t="shared" si="1"/>
        <v>66</v>
      </c>
      <c r="B69" s="62">
        <f t="shared" si="2"/>
        <v>12.600000000000023</v>
      </c>
      <c r="C69" s="77" t="s">
        <v>189</v>
      </c>
      <c r="D69" s="86" t="s">
        <v>191</v>
      </c>
      <c r="E69" s="79">
        <v>1</v>
      </c>
      <c r="F69" s="72">
        <v>2628.641735319504</v>
      </c>
      <c r="G69" s="72">
        <v>2473.641735319504</v>
      </c>
      <c r="H69" s="27">
        <f>I69/A69</f>
        <v>10.587878787878788</v>
      </c>
      <c r="I69" s="71">
        <v>698.8</v>
      </c>
      <c r="K69" s="19"/>
      <c r="L69" s="68"/>
    </row>
    <row r="70" spans="1:12" s="22" customFormat="1" ht="12.75">
      <c r="A70" s="28">
        <f t="shared" si="1"/>
        <v>67</v>
      </c>
      <c r="B70" s="62">
        <f t="shared" si="2"/>
        <v>10.400000000000091</v>
      </c>
      <c r="C70" s="29" t="s">
        <v>190</v>
      </c>
      <c r="D70" s="30"/>
      <c r="E70" s="31"/>
      <c r="F70" s="72">
        <v>2479.4913792981624</v>
      </c>
      <c r="G70" s="72">
        <v>2399.4913792981624</v>
      </c>
      <c r="H70" s="27">
        <f>I70/A70</f>
        <v>10.585074626865673</v>
      </c>
      <c r="I70" s="71">
        <v>709.2</v>
      </c>
      <c r="K70" s="19"/>
      <c r="L70" s="68"/>
    </row>
    <row r="71" spans="1:12" s="22" customFormat="1" ht="33.75">
      <c r="A71" s="28">
        <f aca="true" t="shared" si="5" ref="A71:A83">A70+1</f>
        <v>68</v>
      </c>
      <c r="B71" s="62">
        <f t="shared" si="2"/>
        <v>9.399999999999977</v>
      </c>
      <c r="C71" s="33" t="s">
        <v>12</v>
      </c>
      <c r="D71" s="54" t="s">
        <v>203</v>
      </c>
      <c r="E71" s="35" t="s">
        <v>202</v>
      </c>
      <c r="F71" s="72">
        <v>1363.222748447939</v>
      </c>
      <c r="G71" s="72">
        <v>2143.222748447939</v>
      </c>
      <c r="H71" s="27">
        <f t="shared" si="4"/>
        <v>10.56764705882353</v>
      </c>
      <c r="I71" s="71">
        <v>718.6</v>
      </c>
      <c r="K71" s="19"/>
      <c r="L71" s="68"/>
    </row>
    <row r="72" spans="1:12" s="22" customFormat="1" ht="12.75">
      <c r="A72" s="28">
        <f t="shared" si="5"/>
        <v>69</v>
      </c>
      <c r="B72" s="62">
        <f t="shared" si="2"/>
        <v>11.199999999999932</v>
      </c>
      <c r="C72" s="29" t="s">
        <v>192</v>
      </c>
      <c r="D72" s="30"/>
      <c r="E72" s="31"/>
      <c r="F72" s="72">
        <v>2684.532116999733</v>
      </c>
      <c r="G72" s="72">
        <v>2154.532116999733</v>
      </c>
      <c r="H72" s="27">
        <f t="shared" si="4"/>
        <v>10.576811594202898</v>
      </c>
      <c r="I72" s="71">
        <v>729.8</v>
      </c>
      <c r="K72" s="19"/>
      <c r="L72" s="68"/>
    </row>
    <row r="73" spans="1:12" s="22" customFormat="1" ht="12.75">
      <c r="A73" s="28">
        <f t="shared" si="5"/>
        <v>70</v>
      </c>
      <c r="B73" s="62">
        <f aca="true" t="shared" si="6" ref="B73:B82">I73-I72</f>
        <v>13.700000000000045</v>
      </c>
      <c r="C73" s="29" t="s">
        <v>194</v>
      </c>
      <c r="D73" s="30"/>
      <c r="E73" s="31"/>
      <c r="F73" s="72">
        <v>2580.316326560535</v>
      </c>
      <c r="G73" s="72">
        <v>2485.316326560535</v>
      </c>
      <c r="H73" s="27">
        <f>I73/A73</f>
        <v>10.621428571428572</v>
      </c>
      <c r="I73" s="71">
        <v>743.5</v>
      </c>
      <c r="K73" s="19"/>
      <c r="L73" s="68"/>
    </row>
    <row r="74" spans="1:12" s="22" customFormat="1" ht="12.75">
      <c r="A74" s="28">
        <f t="shared" si="5"/>
        <v>71</v>
      </c>
      <c r="B74" s="62">
        <f t="shared" si="6"/>
        <v>11.899999999999977</v>
      </c>
      <c r="C74" s="29" t="s">
        <v>193</v>
      </c>
      <c r="D74" s="30"/>
      <c r="E74" s="31"/>
      <c r="F74" s="72">
        <v>3689.5122360448</v>
      </c>
      <c r="G74" s="72">
        <v>2469.5122360448</v>
      </c>
      <c r="H74" s="27">
        <f t="shared" si="4"/>
        <v>10.63943661971831</v>
      </c>
      <c r="I74" s="71">
        <v>755.4</v>
      </c>
      <c r="K74" s="19"/>
      <c r="L74" s="68"/>
    </row>
    <row r="75" spans="1:12" s="22" customFormat="1" ht="12.75">
      <c r="A75" s="28">
        <f t="shared" si="5"/>
        <v>72</v>
      </c>
      <c r="B75" s="62">
        <f t="shared" si="6"/>
        <v>12.200000000000045</v>
      </c>
      <c r="C75" s="29" t="s">
        <v>51</v>
      </c>
      <c r="D75" s="48" t="s">
        <v>195</v>
      </c>
      <c r="E75" s="31"/>
      <c r="F75" s="72">
        <v>2786.53297272102</v>
      </c>
      <c r="G75" s="72">
        <v>3631.53297272102</v>
      </c>
      <c r="H75" s="27">
        <f>I75/A75</f>
        <v>10.661111111111111</v>
      </c>
      <c r="I75" s="71">
        <v>767.6</v>
      </c>
      <c r="K75" s="19"/>
      <c r="L75" s="68"/>
    </row>
    <row r="76" spans="1:12" s="22" customFormat="1" ht="22.5">
      <c r="A76" s="28">
        <f t="shared" si="5"/>
        <v>73</v>
      </c>
      <c r="B76" s="62">
        <f t="shared" si="6"/>
        <v>9.399999999999977</v>
      </c>
      <c r="C76" s="29" t="s">
        <v>196</v>
      </c>
      <c r="D76" s="52" t="s">
        <v>197</v>
      </c>
      <c r="E76" s="39">
        <v>2</v>
      </c>
      <c r="F76" s="72">
        <v>1684.5669336400006</v>
      </c>
      <c r="G76" s="72">
        <v>2964.5669336400006</v>
      </c>
      <c r="H76" s="27">
        <f t="shared" si="4"/>
        <v>10.643835616438356</v>
      </c>
      <c r="I76" s="71">
        <v>777</v>
      </c>
      <c r="K76" s="19"/>
      <c r="L76" s="68"/>
    </row>
    <row r="77" spans="1:12" s="22" customFormat="1" ht="12.75">
      <c r="A77" s="28">
        <f t="shared" si="5"/>
        <v>74</v>
      </c>
      <c r="B77" s="62">
        <f t="shared" si="6"/>
        <v>13.299999999999955</v>
      </c>
      <c r="C77" s="29" t="s">
        <v>51</v>
      </c>
      <c r="D77" s="30" t="s">
        <v>101</v>
      </c>
      <c r="E77" s="31"/>
      <c r="F77" s="72">
        <v>3713.3856222624</v>
      </c>
      <c r="G77" s="72">
        <v>3733.3856222624</v>
      </c>
      <c r="H77" s="27">
        <f t="shared" si="4"/>
        <v>10.67972972972973</v>
      </c>
      <c r="I77" s="71">
        <v>790.3</v>
      </c>
      <c r="K77" s="19"/>
      <c r="L77" s="68"/>
    </row>
    <row r="78" spans="1:12" s="22" customFormat="1" ht="12.75">
      <c r="A78" s="28">
        <f t="shared" si="5"/>
        <v>75</v>
      </c>
      <c r="B78" s="62">
        <f t="shared" si="6"/>
        <v>13.100000000000023</v>
      </c>
      <c r="C78" s="29" t="s">
        <v>51</v>
      </c>
      <c r="D78" s="48" t="s">
        <v>198</v>
      </c>
      <c r="E78" s="31"/>
      <c r="F78" s="72">
        <v>4138.039982387434</v>
      </c>
      <c r="G78" s="72">
        <v>1653.0399823874338</v>
      </c>
      <c r="H78" s="27">
        <f>I78/A78</f>
        <v>10.712</v>
      </c>
      <c r="I78" s="71">
        <v>803.4</v>
      </c>
      <c r="K78" s="19"/>
      <c r="L78" s="68"/>
    </row>
    <row r="79" spans="1:12" s="22" customFormat="1" ht="22.5">
      <c r="A79" s="28">
        <f t="shared" si="5"/>
        <v>76</v>
      </c>
      <c r="B79" s="62">
        <f t="shared" si="6"/>
        <v>10</v>
      </c>
      <c r="C79" s="89" t="s">
        <v>200</v>
      </c>
      <c r="D79" s="86" t="s">
        <v>201</v>
      </c>
      <c r="E79" s="79">
        <v>2</v>
      </c>
      <c r="F79" s="72">
        <v>1700.9357969395696</v>
      </c>
      <c r="G79" s="72">
        <v>1731.9357969395696</v>
      </c>
      <c r="H79" s="27">
        <f t="shared" si="4"/>
        <v>10.702631578947368</v>
      </c>
      <c r="I79" s="71">
        <v>813.4</v>
      </c>
      <c r="K79" s="19"/>
      <c r="L79" s="68"/>
    </row>
    <row r="80" spans="1:12" s="22" customFormat="1" ht="12.75">
      <c r="A80" s="28">
        <f t="shared" si="5"/>
        <v>77</v>
      </c>
      <c r="B80" s="62">
        <f t="shared" si="6"/>
        <v>12.100000000000023</v>
      </c>
      <c r="C80" s="29" t="s">
        <v>102</v>
      </c>
      <c r="D80" s="48"/>
      <c r="E80" s="31"/>
      <c r="F80" s="74">
        <v>2917.7900589055885</v>
      </c>
      <c r="G80" s="74">
        <v>4571.790058905588</v>
      </c>
      <c r="H80" s="27">
        <f>I80/A80</f>
        <v>10.720779220779221</v>
      </c>
      <c r="I80" s="87">
        <v>825.5</v>
      </c>
      <c r="K80" s="19"/>
      <c r="L80" s="88"/>
    </row>
    <row r="81" spans="1:12" s="22" customFormat="1" ht="12.75">
      <c r="A81" s="28">
        <f t="shared" si="5"/>
        <v>78</v>
      </c>
      <c r="B81" s="62">
        <f t="shared" si="6"/>
        <v>16.5</v>
      </c>
      <c r="C81" s="29" t="s">
        <v>51</v>
      </c>
      <c r="D81" s="48" t="s">
        <v>199</v>
      </c>
      <c r="E81" s="31"/>
      <c r="F81" s="72">
        <v>4513.275285772946</v>
      </c>
      <c r="G81" s="72">
        <v>2951.2752857729456</v>
      </c>
      <c r="H81" s="27">
        <f>I81/A81</f>
        <v>10.794871794871796</v>
      </c>
      <c r="I81" s="71">
        <v>842</v>
      </c>
      <c r="K81" s="19"/>
      <c r="L81" s="68"/>
    </row>
    <row r="82" spans="1:12" s="22" customFormat="1" ht="33.75">
      <c r="A82" s="28">
        <f t="shared" si="5"/>
        <v>79</v>
      </c>
      <c r="B82" s="62">
        <f t="shared" si="6"/>
        <v>10.5</v>
      </c>
      <c r="C82" s="33" t="s">
        <v>31</v>
      </c>
      <c r="D82" s="34" t="s">
        <v>103</v>
      </c>
      <c r="E82" s="35">
        <v>1</v>
      </c>
      <c r="F82" s="72">
        <v>1069.8777616403845</v>
      </c>
      <c r="G82" s="72">
        <v>2529.8777616403845</v>
      </c>
      <c r="H82" s="27">
        <f t="shared" si="4"/>
        <v>10.791139240506329</v>
      </c>
      <c r="I82" s="71">
        <v>852.5</v>
      </c>
      <c r="K82" s="19"/>
      <c r="L82" s="68"/>
    </row>
    <row r="83" spans="1:12" s="22" customFormat="1" ht="56.25">
      <c r="A83" s="28">
        <f t="shared" si="5"/>
        <v>80</v>
      </c>
      <c r="B83" s="62">
        <f aca="true" t="shared" si="7" ref="B83:B126">I83-I82</f>
        <v>20</v>
      </c>
      <c r="C83" s="29" t="s">
        <v>13</v>
      </c>
      <c r="D83" s="30" t="s">
        <v>104</v>
      </c>
      <c r="E83" s="31"/>
      <c r="F83" s="72">
        <v>4751.059492145556</v>
      </c>
      <c r="G83" s="72">
        <v>4008.059492145556</v>
      </c>
      <c r="H83" s="27">
        <f t="shared" si="4"/>
        <v>10.90625</v>
      </c>
      <c r="I83" s="71">
        <v>872.5</v>
      </c>
      <c r="J83" s="109" t="s">
        <v>52</v>
      </c>
      <c r="K83" s="19"/>
      <c r="L83" s="68"/>
    </row>
    <row r="84" spans="1:12" s="22" customFormat="1" ht="12.75">
      <c r="A84" s="28">
        <f aca="true" t="shared" si="8" ref="A84:A100">A83+1</f>
        <v>81</v>
      </c>
      <c r="B84" s="62">
        <f t="shared" si="7"/>
        <v>13.200000000000045</v>
      </c>
      <c r="C84" s="29" t="s">
        <v>105</v>
      </c>
      <c r="D84" s="48" t="s">
        <v>108</v>
      </c>
      <c r="E84" s="31"/>
      <c r="F84" s="72">
        <v>2375.721776180976</v>
      </c>
      <c r="G84" s="72">
        <v>2590.721776180976</v>
      </c>
      <c r="H84" s="27">
        <f t="shared" si="4"/>
        <v>10.93456790123457</v>
      </c>
      <c r="I84" s="71">
        <v>885.7</v>
      </c>
      <c r="J84" s="109"/>
      <c r="K84" s="19"/>
      <c r="L84" s="68"/>
    </row>
    <row r="85" spans="1:12" s="22" customFormat="1" ht="22.5">
      <c r="A85" s="28">
        <f t="shared" si="8"/>
        <v>82</v>
      </c>
      <c r="B85" s="62">
        <f t="shared" si="7"/>
        <v>20.59999999999991</v>
      </c>
      <c r="C85" s="29" t="s">
        <v>106</v>
      </c>
      <c r="D85" s="30" t="s">
        <v>107</v>
      </c>
      <c r="E85" s="31"/>
      <c r="F85" s="72">
        <v>4720.59489815282</v>
      </c>
      <c r="G85" s="72">
        <v>4040.59489815282</v>
      </c>
      <c r="H85" s="27">
        <f t="shared" si="4"/>
        <v>11.052439024390244</v>
      </c>
      <c r="I85" s="71">
        <v>906.3</v>
      </c>
      <c r="J85" s="109"/>
      <c r="K85" s="19"/>
      <c r="L85" s="68"/>
    </row>
    <row r="86" spans="1:12" s="22" customFormat="1" ht="12.75">
      <c r="A86" s="28">
        <f t="shared" si="8"/>
        <v>83</v>
      </c>
      <c r="B86" s="62">
        <f t="shared" si="7"/>
        <v>11.5</v>
      </c>
      <c r="C86" s="29" t="s">
        <v>205</v>
      </c>
      <c r="D86" s="30" t="s">
        <v>109</v>
      </c>
      <c r="E86" s="31"/>
      <c r="F86" s="72">
        <v>2170.2887166700007</v>
      </c>
      <c r="G86" s="72">
        <v>1815.2887166700007</v>
      </c>
      <c r="H86" s="27">
        <f t="shared" si="4"/>
        <v>11.057831325301205</v>
      </c>
      <c r="I86" s="71">
        <v>917.8</v>
      </c>
      <c r="J86" s="109"/>
      <c r="K86" s="19"/>
      <c r="L86" s="68"/>
    </row>
    <row r="87" spans="1:12" s="22" customFormat="1" ht="22.5">
      <c r="A87" s="28">
        <f t="shared" si="8"/>
        <v>84</v>
      </c>
      <c r="B87" s="62">
        <f t="shared" si="7"/>
        <v>15.300000000000068</v>
      </c>
      <c r="C87" s="29" t="s">
        <v>206</v>
      </c>
      <c r="D87" s="48" t="s">
        <v>207</v>
      </c>
      <c r="E87" s="31"/>
      <c r="F87" s="72">
        <v>2922.2598470809094</v>
      </c>
      <c r="G87" s="72">
        <v>3697.2598470809094</v>
      </c>
      <c r="H87" s="27">
        <f>I87/A87</f>
        <v>11.108333333333334</v>
      </c>
      <c r="I87" s="71">
        <v>933.1</v>
      </c>
      <c r="J87" s="90"/>
      <c r="K87" s="19"/>
      <c r="L87" s="68"/>
    </row>
    <row r="88" spans="1:12" s="22" customFormat="1" ht="12.75">
      <c r="A88" s="28">
        <f t="shared" si="8"/>
        <v>85</v>
      </c>
      <c r="B88" s="62">
        <f t="shared" si="7"/>
        <v>13.100000000000023</v>
      </c>
      <c r="C88" s="29" t="s">
        <v>204</v>
      </c>
      <c r="D88" s="30" t="s">
        <v>110</v>
      </c>
      <c r="E88" s="31"/>
      <c r="F88" s="72">
        <v>2520.7178519686363</v>
      </c>
      <c r="G88" s="72">
        <v>2730.7178519686363</v>
      </c>
      <c r="H88" s="27">
        <f>I88/A88</f>
        <v>11.131764705882354</v>
      </c>
      <c r="I88" s="71">
        <v>946.2</v>
      </c>
      <c r="J88" s="90"/>
      <c r="K88" s="19"/>
      <c r="L88" s="68"/>
    </row>
    <row r="89" spans="1:12" s="22" customFormat="1" ht="45">
      <c r="A89" s="28">
        <f t="shared" si="8"/>
        <v>86</v>
      </c>
      <c r="B89" s="62">
        <f t="shared" si="7"/>
        <v>13.399999999999977</v>
      </c>
      <c r="C89" s="33" t="s">
        <v>208</v>
      </c>
      <c r="D89" s="54" t="s">
        <v>211</v>
      </c>
      <c r="E89" s="35">
        <v>2</v>
      </c>
      <c r="F89" s="74">
        <v>2070.375333417269</v>
      </c>
      <c r="G89" s="74">
        <v>3600.375333417269</v>
      </c>
      <c r="H89" s="27">
        <f>I89/A89</f>
        <v>11.158139534883722</v>
      </c>
      <c r="I89" s="87">
        <v>959.6</v>
      </c>
      <c r="K89" s="19"/>
      <c r="L89" s="88"/>
    </row>
    <row r="90" spans="1:12" s="22" customFormat="1" ht="12.75">
      <c r="A90" s="28">
        <f t="shared" si="8"/>
        <v>87</v>
      </c>
      <c r="B90" s="62">
        <f t="shared" si="7"/>
        <v>10.699999999999932</v>
      </c>
      <c r="C90" s="29" t="s">
        <v>209</v>
      </c>
      <c r="D90" s="30"/>
      <c r="E90" s="31"/>
      <c r="F90" s="72">
        <v>2564.557309972667</v>
      </c>
      <c r="G90" s="72">
        <v>1859.557309972667</v>
      </c>
      <c r="H90" s="27">
        <f t="shared" si="4"/>
        <v>11.15287356321839</v>
      </c>
      <c r="I90" s="71">
        <v>970.3</v>
      </c>
      <c r="K90" s="19"/>
      <c r="L90" s="68"/>
    </row>
    <row r="91" spans="1:12" s="22" customFormat="1" ht="12.75">
      <c r="A91" s="28">
        <f t="shared" si="8"/>
        <v>88</v>
      </c>
      <c r="B91" s="62">
        <f t="shared" si="7"/>
        <v>12.900000000000091</v>
      </c>
      <c r="C91" s="29" t="s">
        <v>111</v>
      </c>
      <c r="D91" s="30"/>
      <c r="E91" s="31"/>
      <c r="F91" s="72">
        <v>2087.620748935824</v>
      </c>
      <c r="G91" s="72">
        <v>2902.620748935824</v>
      </c>
      <c r="H91" s="27">
        <f t="shared" si="4"/>
        <v>11.172727272727274</v>
      </c>
      <c r="I91" s="71">
        <v>983.2</v>
      </c>
      <c r="K91" s="19"/>
      <c r="L91" s="68"/>
    </row>
    <row r="92" spans="1:12" s="22" customFormat="1" ht="22.5">
      <c r="A92" s="28">
        <f t="shared" si="8"/>
        <v>89</v>
      </c>
      <c r="B92" s="62">
        <f t="shared" si="7"/>
        <v>9.899999999999977</v>
      </c>
      <c r="C92" s="29" t="s">
        <v>210</v>
      </c>
      <c r="D92" s="48" t="s">
        <v>212</v>
      </c>
      <c r="E92" s="31"/>
      <c r="F92" s="72">
        <v>3103.459914221936</v>
      </c>
      <c r="G92" s="72">
        <v>2643.459914221936</v>
      </c>
      <c r="H92" s="27">
        <f t="shared" si="4"/>
        <v>11.158426966292135</v>
      </c>
      <c r="I92" s="71">
        <v>993.1</v>
      </c>
      <c r="K92" s="19"/>
      <c r="L92" s="68"/>
    </row>
    <row r="93" spans="1:12" s="22" customFormat="1" ht="33.75">
      <c r="A93" s="28">
        <f t="shared" si="8"/>
        <v>90</v>
      </c>
      <c r="B93" s="62">
        <f t="shared" si="7"/>
        <v>19.699999999999932</v>
      </c>
      <c r="C93" s="33" t="s">
        <v>213</v>
      </c>
      <c r="D93" s="54" t="s">
        <v>214</v>
      </c>
      <c r="E93" s="35">
        <v>4</v>
      </c>
      <c r="F93" s="72">
        <v>2996.7191646600018</v>
      </c>
      <c r="G93" s="72">
        <v>3812.7191646600018</v>
      </c>
      <c r="H93" s="27">
        <f t="shared" si="4"/>
        <v>11.253333333333332</v>
      </c>
      <c r="I93" s="71">
        <v>1012.8</v>
      </c>
      <c r="K93" s="19"/>
      <c r="L93" s="68"/>
    </row>
    <row r="94" spans="1:12" s="22" customFormat="1" ht="12.75">
      <c r="A94" s="28">
        <f t="shared" si="8"/>
        <v>91</v>
      </c>
      <c r="B94" s="62">
        <f t="shared" si="7"/>
        <v>11.100000000000023</v>
      </c>
      <c r="C94" s="29" t="s">
        <v>215</v>
      </c>
      <c r="D94" s="30"/>
      <c r="E94" s="31"/>
      <c r="F94" s="72">
        <v>1988.84514738</v>
      </c>
      <c r="G94" s="72">
        <v>1472.84514738</v>
      </c>
      <c r="H94" s="27">
        <f t="shared" si="4"/>
        <v>11.25164835164835</v>
      </c>
      <c r="I94" s="71">
        <v>1023.9</v>
      </c>
      <c r="K94" s="19"/>
      <c r="L94" s="68"/>
    </row>
    <row r="95" spans="1:12" s="22" customFormat="1" ht="12.75">
      <c r="A95" s="28">
        <f t="shared" si="8"/>
        <v>92</v>
      </c>
      <c r="B95" s="62">
        <f t="shared" si="7"/>
        <v>15.699999999999932</v>
      </c>
      <c r="C95" s="29" t="s">
        <v>51</v>
      </c>
      <c r="D95" s="48" t="s">
        <v>216</v>
      </c>
      <c r="E95" s="31"/>
      <c r="F95" s="72">
        <v>2616.2729690200017</v>
      </c>
      <c r="G95" s="72">
        <v>2066.2729690200017</v>
      </c>
      <c r="H95" s="27"/>
      <c r="I95" s="71">
        <v>1039.6</v>
      </c>
      <c r="K95" s="19"/>
      <c r="L95" s="68"/>
    </row>
    <row r="96" spans="1:223" s="21" customFormat="1" ht="23.25" thickBot="1">
      <c r="A96" s="28">
        <f t="shared" si="8"/>
        <v>93</v>
      </c>
      <c r="B96" s="62">
        <f t="shared" si="7"/>
        <v>9.900000000000091</v>
      </c>
      <c r="C96" s="29" t="s">
        <v>217</v>
      </c>
      <c r="D96" s="48" t="s">
        <v>218</v>
      </c>
      <c r="E96" s="31"/>
      <c r="F96" s="72">
        <v>1692.2572204199994</v>
      </c>
      <c r="G96" s="72">
        <v>1762.2572204199994</v>
      </c>
      <c r="H96" s="27">
        <f t="shared" si="4"/>
        <v>11.28494623655914</v>
      </c>
      <c r="I96" s="70">
        <v>1049.5</v>
      </c>
      <c r="J96" s="20"/>
      <c r="K96" s="19"/>
      <c r="L96" s="67"/>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row>
    <row r="97" spans="1:223" s="21" customFormat="1" ht="23.25" thickBot="1">
      <c r="A97" s="28">
        <f t="shared" si="8"/>
        <v>94</v>
      </c>
      <c r="B97" s="62">
        <f t="shared" si="7"/>
        <v>13.200000000000045</v>
      </c>
      <c r="C97" s="29" t="s">
        <v>219</v>
      </c>
      <c r="D97" s="48" t="s">
        <v>220</v>
      </c>
      <c r="E97" s="31"/>
      <c r="F97" s="72">
        <v>1985.6890740740237</v>
      </c>
      <c r="G97" s="72">
        <v>2345.6890740740237</v>
      </c>
      <c r="H97" s="27">
        <f t="shared" si="4"/>
        <v>11.30531914893617</v>
      </c>
      <c r="I97" s="70">
        <v>1062.7</v>
      </c>
      <c r="J97" s="20"/>
      <c r="K97" s="19"/>
      <c r="L97" s="67"/>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0"/>
      <c r="GF97" s="20"/>
      <c r="GG97" s="20"/>
      <c r="GH97" s="20"/>
      <c r="GI97" s="20"/>
      <c r="GJ97" s="20"/>
      <c r="GK97" s="20"/>
      <c r="GL97" s="20"/>
      <c r="GM97" s="20"/>
      <c r="GN97" s="20"/>
      <c r="GO97" s="20"/>
      <c r="GP97" s="20"/>
      <c r="GQ97" s="20"/>
      <c r="GR97" s="20"/>
      <c r="GS97" s="20"/>
      <c r="GT97" s="20"/>
      <c r="GU97" s="20"/>
      <c r="GV97" s="20"/>
      <c r="GW97" s="20"/>
      <c r="GX97" s="20"/>
      <c r="GY97" s="20"/>
      <c r="GZ97" s="20"/>
      <c r="HA97" s="20"/>
      <c r="HB97" s="20"/>
      <c r="HC97" s="20"/>
      <c r="HD97" s="20"/>
      <c r="HE97" s="20"/>
      <c r="HF97" s="20"/>
      <c r="HG97" s="20"/>
      <c r="HH97" s="20"/>
      <c r="HI97" s="20"/>
      <c r="HJ97" s="20"/>
      <c r="HK97" s="20"/>
      <c r="HL97" s="20"/>
      <c r="HM97" s="20"/>
      <c r="HN97" s="20"/>
      <c r="HO97" s="20"/>
    </row>
    <row r="98" spans="1:12" s="22" customFormat="1" ht="45">
      <c r="A98" s="28">
        <f t="shared" si="8"/>
        <v>95</v>
      </c>
      <c r="B98" s="62">
        <f t="shared" si="7"/>
        <v>9.599999999999909</v>
      </c>
      <c r="C98" s="85" t="s">
        <v>221</v>
      </c>
      <c r="D98" s="52" t="s">
        <v>225</v>
      </c>
      <c r="E98" s="39">
        <v>1</v>
      </c>
      <c r="F98" s="72">
        <v>1585.7289582219823</v>
      </c>
      <c r="G98" s="72">
        <v>1745.7289582219823</v>
      </c>
      <c r="H98" s="27">
        <f t="shared" si="4"/>
        <v>11.287368421052632</v>
      </c>
      <c r="I98" s="71">
        <v>1072.3</v>
      </c>
      <c r="K98" s="19"/>
      <c r="L98" s="68"/>
    </row>
    <row r="99" spans="1:12" s="22" customFormat="1" ht="22.5">
      <c r="A99" s="28">
        <f t="shared" si="8"/>
        <v>96</v>
      </c>
      <c r="B99" s="62">
        <f t="shared" si="7"/>
        <v>19.90000000000009</v>
      </c>
      <c r="C99" s="40" t="s">
        <v>14</v>
      </c>
      <c r="D99" s="48" t="s">
        <v>222</v>
      </c>
      <c r="E99" s="31"/>
      <c r="F99" s="72">
        <v>2368.5940095988635</v>
      </c>
      <c r="G99" s="72">
        <v>2508.5940095988635</v>
      </c>
      <c r="H99" s="27">
        <f t="shared" si="4"/>
        <v>11.377083333333333</v>
      </c>
      <c r="I99" s="71">
        <v>1092.2</v>
      </c>
      <c r="K99" s="19"/>
      <c r="L99" s="68"/>
    </row>
    <row r="100" spans="1:12" s="22" customFormat="1" ht="12.75">
      <c r="A100" s="28">
        <f t="shared" si="8"/>
        <v>97</v>
      </c>
      <c r="B100" s="62">
        <f t="shared" si="7"/>
        <v>15.5</v>
      </c>
      <c r="C100" s="29" t="s">
        <v>223</v>
      </c>
      <c r="D100" s="48" t="s">
        <v>224</v>
      </c>
      <c r="E100" s="31"/>
      <c r="F100" s="72">
        <v>2391.8936033197424</v>
      </c>
      <c r="G100" s="72">
        <v>2361.8936033197424</v>
      </c>
      <c r="H100" s="27">
        <f t="shared" si="4"/>
        <v>11.41958762886598</v>
      </c>
      <c r="I100" s="71">
        <v>1107.7</v>
      </c>
      <c r="K100" s="19"/>
      <c r="L100" s="68"/>
    </row>
    <row r="101" spans="1:12" s="22" customFormat="1" ht="22.5">
      <c r="A101" s="28">
        <f aca="true" t="shared" si="9" ref="A101:A136">A100+1</f>
        <v>98</v>
      </c>
      <c r="B101" s="62">
        <f t="shared" si="7"/>
        <v>18.200000000000045</v>
      </c>
      <c r="C101" s="40" t="s">
        <v>112</v>
      </c>
      <c r="D101" s="48" t="s">
        <v>226</v>
      </c>
      <c r="E101" s="31"/>
      <c r="F101" s="72">
        <v>2078.0555651204613</v>
      </c>
      <c r="G101" s="72">
        <v>1678.0555651204616</v>
      </c>
      <c r="H101" s="27">
        <f t="shared" si="4"/>
        <v>11.488775510204082</v>
      </c>
      <c r="I101" s="71">
        <v>1125.9</v>
      </c>
      <c r="K101" s="19"/>
      <c r="L101" s="68"/>
    </row>
    <row r="102" spans="1:12" s="22" customFormat="1" ht="12.75">
      <c r="A102" s="28">
        <f t="shared" si="9"/>
        <v>99</v>
      </c>
      <c r="B102" s="62">
        <f t="shared" si="7"/>
        <v>11.400000000000091</v>
      </c>
      <c r="C102" s="33" t="s">
        <v>15</v>
      </c>
      <c r="D102" s="34" t="s">
        <v>16</v>
      </c>
      <c r="E102" s="35">
        <v>4</v>
      </c>
      <c r="F102" s="72">
        <v>1269.862449703704</v>
      </c>
      <c r="G102" s="72">
        <v>2129.862449703704</v>
      </c>
      <c r="H102" s="27">
        <f t="shared" si="4"/>
        <v>11.48787878787879</v>
      </c>
      <c r="I102" s="71">
        <v>1137.3000000000002</v>
      </c>
      <c r="K102" s="19"/>
      <c r="L102" s="68"/>
    </row>
    <row r="103" spans="1:12" s="22" customFormat="1" ht="12.75">
      <c r="A103" s="28">
        <f t="shared" si="9"/>
        <v>100</v>
      </c>
      <c r="B103" s="62">
        <f t="shared" si="7"/>
        <v>11.299999999999955</v>
      </c>
      <c r="C103" s="40" t="s">
        <v>113</v>
      </c>
      <c r="D103" s="30"/>
      <c r="E103" s="31"/>
      <c r="F103" s="72">
        <v>1764.8387727487511</v>
      </c>
      <c r="G103" s="72">
        <v>961.8387727487511</v>
      </c>
      <c r="H103" s="27">
        <f t="shared" si="4"/>
        <v>11.486</v>
      </c>
      <c r="I103" s="71">
        <v>1148.6000000000001</v>
      </c>
      <c r="K103" s="19"/>
      <c r="L103" s="68"/>
    </row>
    <row r="104" spans="1:12" s="22" customFormat="1" ht="12.75">
      <c r="A104" s="28">
        <f t="shared" si="9"/>
        <v>101</v>
      </c>
      <c r="B104" s="62">
        <f t="shared" si="7"/>
        <v>17.5</v>
      </c>
      <c r="C104" s="40" t="s">
        <v>114</v>
      </c>
      <c r="D104" s="30"/>
      <c r="E104" s="31"/>
      <c r="F104" s="72">
        <v>1919.812151841249</v>
      </c>
      <c r="G104" s="72">
        <v>2152.812151841249</v>
      </c>
      <c r="H104" s="27">
        <f>I104/A104</f>
        <v>11.545544554455446</v>
      </c>
      <c r="I104" s="71">
        <v>1166.1000000000001</v>
      </c>
      <c r="K104" s="19"/>
      <c r="L104" s="68"/>
    </row>
    <row r="105" spans="1:12" s="22" customFormat="1" ht="12.75">
      <c r="A105" s="28">
        <f t="shared" si="9"/>
        <v>102</v>
      </c>
      <c r="B105" s="62">
        <f t="shared" si="7"/>
        <v>13.299999999999955</v>
      </c>
      <c r="C105" s="29" t="s">
        <v>227</v>
      </c>
      <c r="D105" s="30"/>
      <c r="E105" s="31"/>
      <c r="F105" s="72">
        <v>2168.728669458049</v>
      </c>
      <c r="G105" s="72">
        <v>1748.7286694580487</v>
      </c>
      <c r="H105" s="27">
        <f>I105/A105</f>
        <v>11.562745098039217</v>
      </c>
      <c r="I105" s="71">
        <v>1179.4</v>
      </c>
      <c r="K105" s="19"/>
      <c r="L105" s="68"/>
    </row>
    <row r="106" spans="1:12" s="22" customFormat="1" ht="12.75">
      <c r="A106" s="28">
        <f t="shared" si="9"/>
        <v>103</v>
      </c>
      <c r="B106" s="62">
        <f t="shared" si="7"/>
        <v>9.699999999999818</v>
      </c>
      <c r="C106" s="29" t="s">
        <v>51</v>
      </c>
      <c r="D106" s="48" t="s">
        <v>228</v>
      </c>
      <c r="E106" s="31"/>
      <c r="F106" s="72">
        <v>946.5025617643907</v>
      </c>
      <c r="G106" s="72">
        <v>1106.5025617643907</v>
      </c>
      <c r="H106" s="27">
        <f t="shared" si="4"/>
        <v>11.544660194174757</v>
      </c>
      <c r="I106" s="71">
        <v>1189.1</v>
      </c>
      <c r="K106" s="19"/>
      <c r="L106" s="68"/>
    </row>
    <row r="107" spans="1:12" s="22" customFormat="1" ht="22.5">
      <c r="A107" s="28">
        <f t="shared" si="9"/>
        <v>104</v>
      </c>
      <c r="B107" s="62">
        <f t="shared" si="7"/>
        <v>18.100000000000136</v>
      </c>
      <c r="C107" s="33" t="s">
        <v>17</v>
      </c>
      <c r="D107" s="34" t="s">
        <v>137</v>
      </c>
      <c r="E107" s="35">
        <v>2</v>
      </c>
      <c r="F107" s="72">
        <v>1433.2843420694453</v>
      </c>
      <c r="G107" s="72">
        <v>2253.2843420694453</v>
      </c>
      <c r="H107" s="27">
        <f t="shared" si="4"/>
        <v>11.607692307692307</v>
      </c>
      <c r="I107" s="71">
        <v>1207.2</v>
      </c>
      <c r="K107" s="19"/>
      <c r="L107" s="68"/>
    </row>
    <row r="108" spans="1:12" s="22" customFormat="1" ht="12.75">
      <c r="A108" s="28">
        <f t="shared" si="9"/>
        <v>105</v>
      </c>
      <c r="B108" s="62">
        <f t="shared" si="7"/>
        <v>15.200000000000045</v>
      </c>
      <c r="C108" s="40" t="s">
        <v>115</v>
      </c>
      <c r="D108" s="30"/>
      <c r="E108" s="31"/>
      <c r="F108" s="72">
        <v>2537.864974512222</v>
      </c>
      <c r="G108" s="72">
        <v>2337.864974512222</v>
      </c>
      <c r="H108" s="27">
        <f t="shared" si="4"/>
        <v>11.641904761904764</v>
      </c>
      <c r="I108" s="71">
        <v>1222.4</v>
      </c>
      <c r="K108" s="19"/>
      <c r="L108" s="68"/>
    </row>
    <row r="109" spans="1:12" s="22" customFormat="1" ht="12.75">
      <c r="A109" s="28">
        <f t="shared" si="9"/>
        <v>106</v>
      </c>
      <c r="B109" s="62">
        <f t="shared" si="7"/>
        <v>13.299999999999955</v>
      </c>
      <c r="C109" s="40" t="s">
        <v>116</v>
      </c>
      <c r="D109" s="30"/>
      <c r="E109" s="31"/>
      <c r="F109" s="72">
        <v>2025.9981452017073</v>
      </c>
      <c r="G109" s="72">
        <v>1225.9981452017073</v>
      </c>
      <c r="H109" s="27">
        <f>I109/A109</f>
        <v>11.657547169811322</v>
      </c>
      <c r="I109" s="71">
        <v>1235.7</v>
      </c>
      <c r="K109" s="19"/>
      <c r="L109" s="68"/>
    </row>
    <row r="110" spans="1:12" s="22" customFormat="1" ht="12.75">
      <c r="A110" s="28">
        <f t="shared" si="9"/>
        <v>107</v>
      </c>
      <c r="B110" s="62">
        <f t="shared" si="7"/>
        <v>11.799999999999955</v>
      </c>
      <c r="C110" s="91" t="s">
        <v>59</v>
      </c>
      <c r="D110" s="78" t="s">
        <v>117</v>
      </c>
      <c r="E110" s="79">
        <v>2</v>
      </c>
      <c r="F110" s="72">
        <v>1172.0642117485354</v>
      </c>
      <c r="G110" s="72">
        <v>2192.0642117485354</v>
      </c>
      <c r="H110" s="27">
        <f t="shared" si="4"/>
        <v>11.658878504672897</v>
      </c>
      <c r="I110" s="71">
        <v>1247.5</v>
      </c>
      <c r="K110" s="19"/>
      <c r="L110" s="68"/>
    </row>
    <row r="111" spans="1:12" s="22" customFormat="1" ht="12.75">
      <c r="A111" s="28">
        <f t="shared" si="9"/>
        <v>108</v>
      </c>
      <c r="B111" s="62">
        <f t="shared" si="7"/>
        <v>15.900000000000091</v>
      </c>
      <c r="C111" s="29" t="s">
        <v>229</v>
      </c>
      <c r="D111" s="48" t="s">
        <v>230</v>
      </c>
      <c r="E111" s="31"/>
      <c r="F111" s="72">
        <v>2304.520213436802</v>
      </c>
      <c r="G111" s="72">
        <v>1274.520213436802</v>
      </c>
      <c r="H111" s="27">
        <f t="shared" si="4"/>
        <v>11.69814814814815</v>
      </c>
      <c r="I111" s="71">
        <v>1263.4</v>
      </c>
      <c r="K111" s="19"/>
      <c r="L111" s="68"/>
    </row>
    <row r="112" spans="1:12" s="22" customFormat="1" ht="12.75">
      <c r="A112" s="28">
        <f t="shared" si="9"/>
        <v>109</v>
      </c>
      <c r="B112" s="62">
        <f t="shared" si="7"/>
        <v>13.799999999999955</v>
      </c>
      <c r="C112" s="29" t="s">
        <v>231</v>
      </c>
      <c r="D112" s="48" t="s">
        <v>232</v>
      </c>
      <c r="E112" s="31"/>
      <c r="F112" s="72">
        <v>1613.2484946435707</v>
      </c>
      <c r="G112" s="72">
        <v>1523.2484946435707</v>
      </c>
      <c r="H112" s="27"/>
      <c r="I112" s="71">
        <v>1277.2</v>
      </c>
      <c r="K112" s="19"/>
      <c r="L112" s="68"/>
    </row>
    <row r="113" spans="1:12" s="22" customFormat="1" ht="33.75">
      <c r="A113" s="28">
        <f t="shared" si="9"/>
        <v>110</v>
      </c>
      <c r="B113" s="62">
        <f t="shared" si="7"/>
        <v>11.200000000000045</v>
      </c>
      <c r="C113" s="92" t="s">
        <v>233</v>
      </c>
      <c r="D113" s="54" t="s">
        <v>234</v>
      </c>
      <c r="E113" s="35">
        <v>4</v>
      </c>
      <c r="F113" s="72">
        <v>1639.1076140399998</v>
      </c>
      <c r="G113" s="72">
        <v>1819.1076140399998</v>
      </c>
      <c r="H113" s="27">
        <f t="shared" si="4"/>
        <v>11.712727272727273</v>
      </c>
      <c r="I113" s="71">
        <v>1288.4</v>
      </c>
      <c r="K113" s="19"/>
      <c r="L113" s="68"/>
    </row>
    <row r="114" spans="1:12" s="22" customFormat="1" ht="33.75">
      <c r="A114" s="28">
        <f t="shared" si="9"/>
        <v>111</v>
      </c>
      <c r="B114" s="62">
        <f t="shared" si="7"/>
        <v>13</v>
      </c>
      <c r="C114" s="29" t="s">
        <v>235</v>
      </c>
      <c r="D114" s="48" t="s">
        <v>236</v>
      </c>
      <c r="E114" s="51"/>
      <c r="F114" s="72">
        <v>1345.3175634774777</v>
      </c>
      <c r="G114" s="72">
        <v>1315.3175634774777</v>
      </c>
      <c r="H114" s="27">
        <f aca="true" t="shared" si="10" ref="H114:H124">I114/A114</f>
        <v>11.724324324324325</v>
      </c>
      <c r="I114" s="71">
        <v>1301.4</v>
      </c>
      <c r="K114" s="19"/>
      <c r="L114" s="68"/>
    </row>
    <row r="115" spans="1:12" s="22" customFormat="1" ht="12.75">
      <c r="A115" s="28">
        <f t="shared" si="9"/>
        <v>112</v>
      </c>
      <c r="B115" s="62">
        <f t="shared" si="7"/>
        <v>13.599999999999909</v>
      </c>
      <c r="C115" s="40" t="s">
        <v>118</v>
      </c>
      <c r="D115" s="30"/>
      <c r="E115" s="51"/>
      <c r="F115" s="72">
        <v>1563.247028712793</v>
      </c>
      <c r="G115" s="72">
        <v>1593.247028712793</v>
      </c>
      <c r="H115" s="27">
        <f t="shared" si="10"/>
        <v>11.741071428571429</v>
      </c>
      <c r="I115" s="71">
        <v>1315</v>
      </c>
      <c r="K115" s="19"/>
      <c r="L115" s="68"/>
    </row>
    <row r="116" spans="1:12" s="22" customFormat="1" ht="12.75">
      <c r="A116" s="28">
        <f t="shared" si="9"/>
        <v>113</v>
      </c>
      <c r="B116" s="62">
        <f t="shared" si="7"/>
        <v>13</v>
      </c>
      <c r="C116" s="40" t="s">
        <v>119</v>
      </c>
      <c r="D116" s="48" t="s">
        <v>237</v>
      </c>
      <c r="E116" s="51"/>
      <c r="F116" s="72">
        <v>1567.3794153041367</v>
      </c>
      <c r="G116" s="72">
        <v>1607.3794153041367</v>
      </c>
      <c r="H116" s="27">
        <f>I116/A116</f>
        <v>11.752212389380531</v>
      </c>
      <c r="I116" s="71">
        <v>1328</v>
      </c>
      <c r="K116" s="19"/>
      <c r="L116" s="68"/>
    </row>
    <row r="117" spans="1:12" s="22" customFormat="1" ht="12.75">
      <c r="A117" s="28">
        <f t="shared" si="9"/>
        <v>114</v>
      </c>
      <c r="B117" s="62">
        <f t="shared" si="7"/>
        <v>12.400000000000091</v>
      </c>
      <c r="C117" s="29" t="s">
        <v>238</v>
      </c>
      <c r="D117" s="48"/>
      <c r="E117" s="51"/>
      <c r="F117" s="72">
        <v>1165.5591432757374</v>
      </c>
      <c r="G117" s="72">
        <v>1605.5591432757374</v>
      </c>
      <c r="H117" s="27">
        <f>I117/A117</f>
        <v>11.757894736842106</v>
      </c>
      <c r="I117" s="71">
        <v>1340.4</v>
      </c>
      <c r="K117" s="19"/>
      <c r="L117" s="68"/>
    </row>
    <row r="118" spans="1:12" s="22" customFormat="1" ht="12.75">
      <c r="A118" s="28">
        <f t="shared" si="9"/>
        <v>115</v>
      </c>
      <c r="B118" s="62">
        <f t="shared" si="7"/>
        <v>6.5</v>
      </c>
      <c r="C118" s="33" t="s">
        <v>60</v>
      </c>
      <c r="D118" s="34" t="s">
        <v>120</v>
      </c>
      <c r="E118" s="35">
        <v>3</v>
      </c>
      <c r="F118" s="72">
        <v>791.6105834173679</v>
      </c>
      <c r="G118" s="72">
        <v>1181.610583417368</v>
      </c>
      <c r="H118" s="27">
        <f t="shared" si="10"/>
        <v>11.712173913043479</v>
      </c>
      <c r="I118" s="71">
        <v>1346.9</v>
      </c>
      <c r="K118" s="19"/>
      <c r="L118" s="68"/>
    </row>
    <row r="119" spans="1:12" s="22" customFormat="1" ht="33.75">
      <c r="A119" s="28">
        <f t="shared" si="9"/>
        <v>116</v>
      </c>
      <c r="B119" s="62">
        <f t="shared" si="7"/>
        <v>5.099999999999909</v>
      </c>
      <c r="C119" s="29" t="s">
        <v>239</v>
      </c>
      <c r="D119" s="48" t="s">
        <v>241</v>
      </c>
      <c r="E119" s="51"/>
      <c r="F119" s="72">
        <v>1395.0148747333335</v>
      </c>
      <c r="G119" s="72">
        <v>645.0148747333335</v>
      </c>
      <c r="H119" s="27">
        <f>I119/A119</f>
        <v>11.655172413793103</v>
      </c>
      <c r="I119" s="71">
        <v>1352</v>
      </c>
      <c r="K119" s="19"/>
      <c r="L119" s="68"/>
    </row>
    <row r="120" spans="1:12" s="22" customFormat="1" ht="12.75">
      <c r="A120" s="28">
        <f t="shared" si="9"/>
        <v>117</v>
      </c>
      <c r="B120" s="62">
        <f t="shared" si="7"/>
        <v>12</v>
      </c>
      <c r="C120" s="29" t="s">
        <v>61</v>
      </c>
      <c r="D120" s="48" t="s">
        <v>240</v>
      </c>
      <c r="E120" s="51"/>
      <c r="F120" s="72">
        <v>1077.4409465499998</v>
      </c>
      <c r="G120" s="72">
        <v>1097.4409465499998</v>
      </c>
      <c r="H120" s="27">
        <f t="shared" si="10"/>
        <v>11.658119658119658</v>
      </c>
      <c r="I120" s="71">
        <v>1364</v>
      </c>
      <c r="J120" s="118"/>
      <c r="K120" s="19"/>
      <c r="L120" s="68"/>
    </row>
    <row r="121" spans="1:12" s="22" customFormat="1" ht="12.75">
      <c r="A121" s="28">
        <f t="shared" si="9"/>
        <v>118</v>
      </c>
      <c r="B121" s="62">
        <f t="shared" si="7"/>
        <v>14.299999999999955</v>
      </c>
      <c r="C121" s="40" t="s">
        <v>57</v>
      </c>
      <c r="D121" s="48"/>
      <c r="E121" s="51"/>
      <c r="F121" s="72">
        <v>2823.49081794</v>
      </c>
      <c r="G121" s="72">
        <v>2703.49081794</v>
      </c>
      <c r="H121" s="27">
        <f t="shared" si="10"/>
        <v>11.680508474576271</v>
      </c>
      <c r="I121" s="71">
        <v>1378.3</v>
      </c>
      <c r="J121" s="121"/>
      <c r="K121" s="19"/>
      <c r="L121" s="68"/>
    </row>
    <row r="122" spans="1:12" s="22" customFormat="1" ht="12.75">
      <c r="A122" s="28">
        <f t="shared" si="9"/>
        <v>119</v>
      </c>
      <c r="B122" s="62">
        <f t="shared" si="7"/>
        <v>14.100000000000136</v>
      </c>
      <c r="C122" s="37" t="s">
        <v>62</v>
      </c>
      <c r="D122" s="52"/>
      <c r="E122" s="53">
        <v>4</v>
      </c>
      <c r="F122" s="72">
        <v>2401.329580367505</v>
      </c>
      <c r="G122" s="72">
        <v>3577.329580367505</v>
      </c>
      <c r="H122" s="27">
        <f t="shared" si="10"/>
        <v>11.700840336134455</v>
      </c>
      <c r="I122" s="71">
        <v>1392.4</v>
      </c>
      <c r="K122" s="19"/>
      <c r="L122" s="68"/>
    </row>
    <row r="123" spans="1:12" s="22" customFormat="1" ht="12.75">
      <c r="A123" s="28">
        <f t="shared" si="9"/>
        <v>120</v>
      </c>
      <c r="B123" s="62">
        <f t="shared" si="7"/>
        <v>6.5</v>
      </c>
      <c r="C123" s="29" t="s">
        <v>242</v>
      </c>
      <c r="D123" s="48"/>
      <c r="E123" s="51"/>
      <c r="F123" s="72">
        <v>1671.4002118180003</v>
      </c>
      <c r="G123" s="72">
        <v>1280.4002118180003</v>
      </c>
      <c r="H123" s="27">
        <f t="shared" si="10"/>
        <v>11.6575</v>
      </c>
      <c r="I123" s="71">
        <v>1398.9</v>
      </c>
      <c r="K123" s="19"/>
      <c r="L123" s="68"/>
    </row>
    <row r="124" spans="1:12" s="22" customFormat="1" ht="12.75">
      <c r="A124" s="28">
        <f t="shared" si="9"/>
        <v>121</v>
      </c>
      <c r="B124" s="62">
        <f t="shared" si="7"/>
        <v>17.5</v>
      </c>
      <c r="C124" s="29" t="s">
        <v>51</v>
      </c>
      <c r="D124" s="48" t="s">
        <v>243</v>
      </c>
      <c r="E124" s="51"/>
      <c r="F124" s="74">
        <v>2787.5522425064605</v>
      </c>
      <c r="G124" s="74">
        <v>2397.5522425064605</v>
      </c>
      <c r="H124" s="27">
        <f t="shared" si="10"/>
        <v>11.705785123966942</v>
      </c>
      <c r="I124" s="87">
        <v>1416.4</v>
      </c>
      <c r="K124" s="19"/>
      <c r="L124" s="88"/>
    </row>
    <row r="125" spans="1:12" s="22" customFormat="1" ht="12.75">
      <c r="A125" s="28">
        <f t="shared" si="9"/>
        <v>122</v>
      </c>
      <c r="B125" s="62">
        <f t="shared" si="7"/>
        <v>10.299999999999955</v>
      </c>
      <c r="C125" s="40" t="s">
        <v>121</v>
      </c>
      <c r="D125" s="48"/>
      <c r="E125" s="51"/>
      <c r="F125" s="72">
        <v>1991.5112883650004</v>
      </c>
      <c r="G125" s="72">
        <v>1611.5112883650004</v>
      </c>
      <c r="H125" s="27">
        <f aca="true" t="shared" si="11" ref="H125:H156">I125/A125</f>
        <v>11.694262295081968</v>
      </c>
      <c r="I125" s="71">
        <v>1426.7</v>
      </c>
      <c r="K125" s="19"/>
      <c r="L125" s="68"/>
    </row>
    <row r="126" spans="1:12" s="22" customFormat="1" ht="12.75">
      <c r="A126" s="28">
        <f t="shared" si="9"/>
        <v>123</v>
      </c>
      <c r="B126" s="62">
        <f t="shared" si="7"/>
        <v>16.5</v>
      </c>
      <c r="C126" s="40" t="s">
        <v>122</v>
      </c>
      <c r="D126" s="48"/>
      <c r="E126" s="51"/>
      <c r="F126" s="72">
        <v>2151.4600882318864</v>
      </c>
      <c r="G126" s="72">
        <v>2696.4600882318864</v>
      </c>
      <c r="H126" s="27">
        <f>I126/A126</f>
        <v>11.733333333333334</v>
      </c>
      <c r="I126" s="71">
        <v>1443.2</v>
      </c>
      <c r="K126" s="19"/>
      <c r="L126" s="68"/>
    </row>
    <row r="127" spans="1:12" s="22" customFormat="1" ht="68.25" customHeight="1">
      <c r="A127" s="28">
        <f t="shared" si="9"/>
        <v>124</v>
      </c>
      <c r="B127" s="62">
        <f aca="true" t="shared" si="12" ref="B127:B148">I127-I126</f>
        <v>12.400000000000091</v>
      </c>
      <c r="C127" s="33" t="s">
        <v>63</v>
      </c>
      <c r="D127" s="54" t="s">
        <v>246</v>
      </c>
      <c r="E127" s="35">
        <v>1</v>
      </c>
      <c r="F127" s="72">
        <v>2595.7338469538718</v>
      </c>
      <c r="G127" s="72">
        <v>2985.7338469538718</v>
      </c>
      <c r="H127" s="27">
        <f t="shared" si="11"/>
        <v>11.738709677419356</v>
      </c>
      <c r="I127" s="71">
        <v>1455.6000000000001</v>
      </c>
      <c r="K127" s="19"/>
      <c r="L127" s="68"/>
    </row>
    <row r="128" spans="1:12" s="22" customFormat="1" ht="12.75">
      <c r="A128" s="28">
        <f t="shared" si="9"/>
        <v>125</v>
      </c>
      <c r="B128" s="62">
        <f t="shared" si="12"/>
        <v>13.899999999999864</v>
      </c>
      <c r="C128" s="29" t="s">
        <v>51</v>
      </c>
      <c r="D128" s="48" t="s">
        <v>244</v>
      </c>
      <c r="E128" s="51"/>
      <c r="F128" s="72">
        <v>2286.294363354209</v>
      </c>
      <c r="G128" s="72">
        <v>1836.294363354209</v>
      </c>
      <c r="H128" s="27">
        <f t="shared" si="11"/>
        <v>11.756</v>
      </c>
      <c r="I128" s="71">
        <v>1469.5</v>
      </c>
      <c r="K128" s="19"/>
      <c r="L128" s="68"/>
    </row>
    <row r="129" spans="1:12" s="22" customFormat="1" ht="22.5">
      <c r="A129" s="28">
        <f t="shared" si="9"/>
        <v>126</v>
      </c>
      <c r="B129" s="62">
        <f t="shared" si="12"/>
        <v>11.599999999999909</v>
      </c>
      <c r="C129" s="29" t="s">
        <v>51</v>
      </c>
      <c r="D129" s="48" t="s">
        <v>245</v>
      </c>
      <c r="E129" s="51"/>
      <c r="F129" s="72">
        <v>1934.6304839552085</v>
      </c>
      <c r="G129" s="72">
        <v>2184.6304839552085</v>
      </c>
      <c r="H129" s="27">
        <f>I129/A129</f>
        <v>11.754761904761905</v>
      </c>
      <c r="I129" s="71">
        <v>1481.1</v>
      </c>
      <c r="K129" s="19"/>
      <c r="L129" s="68"/>
    </row>
    <row r="130" spans="1:12" s="22" customFormat="1" ht="22.5">
      <c r="A130" s="28">
        <f t="shared" si="9"/>
        <v>127</v>
      </c>
      <c r="B130" s="62">
        <f t="shared" si="12"/>
        <v>12.800000000000182</v>
      </c>
      <c r="C130" s="29" t="s">
        <v>247</v>
      </c>
      <c r="D130" s="52" t="s">
        <v>255</v>
      </c>
      <c r="E130" s="53">
        <v>5</v>
      </c>
      <c r="F130" s="72">
        <v>2458.5873210546315</v>
      </c>
      <c r="G130" s="72">
        <v>1303.5873210546315</v>
      </c>
      <c r="H130" s="27">
        <f t="shared" si="11"/>
        <v>11.762992125984253</v>
      </c>
      <c r="I130" s="71">
        <v>1493.9</v>
      </c>
      <c r="K130" s="19"/>
      <c r="L130" s="68"/>
    </row>
    <row r="131" spans="1:12" s="22" customFormat="1" ht="22.5">
      <c r="A131" s="28">
        <f t="shared" si="9"/>
        <v>128</v>
      </c>
      <c r="B131" s="62">
        <f t="shared" si="12"/>
        <v>8.899999999999864</v>
      </c>
      <c r="C131" s="40" t="s">
        <v>64</v>
      </c>
      <c r="D131" s="48" t="s">
        <v>65</v>
      </c>
      <c r="E131" s="51"/>
      <c r="F131" s="72">
        <v>2090.2951476957205</v>
      </c>
      <c r="G131" s="72">
        <v>1910.2951476957205</v>
      </c>
      <c r="H131" s="27">
        <f t="shared" si="11"/>
        <v>11.740625</v>
      </c>
      <c r="I131" s="71">
        <v>1502.8</v>
      </c>
      <c r="K131" s="19"/>
      <c r="L131" s="68"/>
    </row>
    <row r="132" spans="1:12" s="22" customFormat="1" ht="12.75">
      <c r="A132" s="28">
        <f t="shared" si="9"/>
        <v>129</v>
      </c>
      <c r="B132" s="62">
        <f t="shared" si="12"/>
        <v>14.299999999999955</v>
      </c>
      <c r="C132" s="29" t="s">
        <v>248</v>
      </c>
      <c r="D132" s="48"/>
      <c r="E132" s="51"/>
      <c r="F132" s="72">
        <v>1940.079510580243</v>
      </c>
      <c r="G132" s="72">
        <v>2285.079510580243</v>
      </c>
      <c r="H132" s="27">
        <f t="shared" si="11"/>
        <v>11.76046511627907</v>
      </c>
      <c r="I132" s="71">
        <v>1517.1</v>
      </c>
      <c r="K132" s="19"/>
      <c r="L132" s="68"/>
    </row>
    <row r="133" spans="1:12" s="22" customFormat="1" ht="12.75">
      <c r="A133" s="28">
        <f t="shared" si="9"/>
        <v>130</v>
      </c>
      <c r="B133" s="62">
        <f t="shared" si="12"/>
        <v>11.200000000000045</v>
      </c>
      <c r="C133" s="29" t="s">
        <v>51</v>
      </c>
      <c r="D133" s="48" t="s">
        <v>249</v>
      </c>
      <c r="E133" s="51"/>
      <c r="F133" s="72">
        <v>1980.4239725565003</v>
      </c>
      <c r="G133" s="72">
        <v>2525.4239725565003</v>
      </c>
      <c r="H133" s="27">
        <f t="shared" si="11"/>
        <v>11.756153846153845</v>
      </c>
      <c r="I133" s="71">
        <v>1528.3</v>
      </c>
      <c r="K133" s="19"/>
      <c r="L133" s="68"/>
    </row>
    <row r="134" spans="1:12" s="22" customFormat="1" ht="12.75">
      <c r="A134" s="28">
        <f t="shared" si="9"/>
        <v>131</v>
      </c>
      <c r="B134" s="62">
        <f t="shared" si="12"/>
        <v>9.900000000000091</v>
      </c>
      <c r="C134" s="29" t="s">
        <v>250</v>
      </c>
      <c r="D134" s="48"/>
      <c r="E134" s="51"/>
      <c r="F134" s="74">
        <v>1840.8033598124819</v>
      </c>
      <c r="G134" s="74">
        <v>1352.8033598124819</v>
      </c>
      <c r="H134" s="27">
        <f t="shared" si="11"/>
        <v>11.741984732824427</v>
      </c>
      <c r="I134" s="87">
        <v>1538.2</v>
      </c>
      <c r="K134" s="19"/>
      <c r="L134" s="88"/>
    </row>
    <row r="135" spans="1:12" s="22" customFormat="1" ht="12.75">
      <c r="A135" s="28">
        <f t="shared" si="9"/>
        <v>132</v>
      </c>
      <c r="B135" s="62">
        <f t="shared" si="12"/>
        <v>17.59999999999991</v>
      </c>
      <c r="C135" s="40" t="s">
        <v>123</v>
      </c>
      <c r="D135" s="48"/>
      <c r="E135" s="31"/>
      <c r="F135" s="72">
        <v>2431.809604669081</v>
      </c>
      <c r="G135" s="72">
        <v>2054.809604669081</v>
      </c>
      <c r="H135" s="27">
        <f t="shared" si="11"/>
        <v>11.786363636363635</v>
      </c>
      <c r="I135" s="71">
        <v>1555.8</v>
      </c>
      <c r="K135" s="19"/>
      <c r="L135" s="68"/>
    </row>
    <row r="136" spans="1:12" s="22" customFormat="1" ht="12.75">
      <c r="A136" s="28">
        <f t="shared" si="9"/>
        <v>133</v>
      </c>
      <c r="B136" s="62">
        <f t="shared" si="12"/>
        <v>11.900000000000091</v>
      </c>
      <c r="C136" s="93" t="s">
        <v>251</v>
      </c>
      <c r="D136" s="48" t="s">
        <v>252</v>
      </c>
      <c r="E136" s="94"/>
      <c r="F136" s="72">
        <v>1547.3378691097735</v>
      </c>
      <c r="G136" s="72">
        <v>2433.3378691097732</v>
      </c>
      <c r="H136" s="27">
        <f t="shared" si="11"/>
        <v>11.787218045112782</v>
      </c>
      <c r="I136" s="71">
        <v>1567.7</v>
      </c>
      <c r="K136" s="19"/>
      <c r="L136" s="68"/>
    </row>
    <row r="137" spans="1:12" s="22" customFormat="1" ht="22.5">
      <c r="A137" s="28">
        <f aca="true" t="shared" si="13" ref="A137:A180">A136+1</f>
        <v>134</v>
      </c>
      <c r="B137" s="62">
        <f t="shared" si="12"/>
        <v>14.400000000000091</v>
      </c>
      <c r="C137" s="85" t="s">
        <v>254</v>
      </c>
      <c r="D137" s="52" t="s">
        <v>253</v>
      </c>
      <c r="E137" s="39">
        <v>4</v>
      </c>
      <c r="F137" s="72">
        <v>3258.6375600227284</v>
      </c>
      <c r="G137" s="72">
        <v>3614.6375600227284</v>
      </c>
      <c r="H137" s="27">
        <f t="shared" si="11"/>
        <v>11.80671641791045</v>
      </c>
      <c r="I137" s="71">
        <v>1582.1000000000001</v>
      </c>
      <c r="K137" s="19"/>
      <c r="L137" s="68"/>
    </row>
    <row r="138" spans="1:12" s="22" customFormat="1" ht="12.75">
      <c r="A138" s="28">
        <f t="shared" si="13"/>
        <v>135</v>
      </c>
      <c r="B138" s="62">
        <f t="shared" si="12"/>
        <v>6.899999999999864</v>
      </c>
      <c r="C138" s="29" t="s">
        <v>256</v>
      </c>
      <c r="D138" s="48" t="s">
        <v>125</v>
      </c>
      <c r="E138" s="51"/>
      <c r="F138" s="72">
        <v>1997.223100503748</v>
      </c>
      <c r="G138" s="72">
        <v>435.2231005037479</v>
      </c>
      <c r="H138" s="27">
        <f t="shared" si="11"/>
        <v>11.77037037037037</v>
      </c>
      <c r="I138" s="71">
        <v>1589</v>
      </c>
      <c r="K138" s="19"/>
      <c r="L138" s="68"/>
    </row>
    <row r="139" spans="1:12" s="22" customFormat="1" ht="12.75">
      <c r="A139" s="28">
        <f t="shared" si="13"/>
        <v>136</v>
      </c>
      <c r="B139" s="62">
        <f t="shared" si="12"/>
        <v>13.099999999999909</v>
      </c>
      <c r="C139" s="29" t="s">
        <v>258</v>
      </c>
      <c r="D139" s="48" t="s">
        <v>124</v>
      </c>
      <c r="E139" s="51"/>
      <c r="F139" s="72">
        <v>2581.0794013449986</v>
      </c>
      <c r="G139" s="72">
        <v>2431.0794013449986</v>
      </c>
      <c r="H139" s="27">
        <f>I139/A139</f>
        <v>11.780147058823529</v>
      </c>
      <c r="I139" s="71">
        <v>1602.1</v>
      </c>
      <c r="K139" s="19"/>
      <c r="L139" s="68"/>
    </row>
    <row r="140" spans="1:12" s="22" customFormat="1" ht="12.75">
      <c r="A140" s="28">
        <f t="shared" si="13"/>
        <v>137</v>
      </c>
      <c r="B140" s="62">
        <f t="shared" si="12"/>
        <v>12.800000000000182</v>
      </c>
      <c r="C140" s="29" t="s">
        <v>257</v>
      </c>
      <c r="D140" s="48" t="s">
        <v>124</v>
      </c>
      <c r="E140" s="51"/>
      <c r="F140" s="72">
        <v>2580.8136515099986</v>
      </c>
      <c r="G140" s="72">
        <v>2115.8136515099986</v>
      </c>
      <c r="H140" s="27">
        <f>I140/A140</f>
        <v>11.787591240875914</v>
      </c>
      <c r="I140" s="71">
        <v>1614.9</v>
      </c>
      <c r="K140" s="19"/>
      <c r="L140" s="68"/>
    </row>
    <row r="141" spans="1:12" s="22" customFormat="1" ht="12.75">
      <c r="A141" s="28">
        <f t="shared" si="13"/>
        <v>138</v>
      </c>
      <c r="B141" s="62">
        <f t="shared" si="12"/>
        <v>15</v>
      </c>
      <c r="C141" s="29" t="s">
        <v>259</v>
      </c>
      <c r="D141" s="48"/>
      <c r="E141" s="51"/>
      <c r="F141" s="72">
        <v>2832.349085669999</v>
      </c>
      <c r="G141" s="72">
        <v>3062.349085669999</v>
      </c>
      <c r="H141" s="27">
        <f t="shared" si="11"/>
        <v>11.810869565217391</v>
      </c>
      <c r="I141" s="71">
        <v>1629.9</v>
      </c>
      <c r="K141" s="19"/>
      <c r="L141" s="68"/>
    </row>
    <row r="142" spans="1:12" s="22" customFormat="1" ht="12.75">
      <c r="A142" s="28">
        <f t="shared" si="13"/>
        <v>139</v>
      </c>
      <c r="B142" s="62">
        <f t="shared" si="12"/>
        <v>10.700000000000045</v>
      </c>
      <c r="C142" s="46" t="s">
        <v>66</v>
      </c>
      <c r="D142" s="52" t="s">
        <v>260</v>
      </c>
      <c r="E142" s="53">
        <v>3</v>
      </c>
      <c r="F142" s="72">
        <v>1041.3385842599978</v>
      </c>
      <c r="G142" s="72">
        <v>1744.3385842599978</v>
      </c>
      <c r="H142" s="27">
        <f t="shared" si="11"/>
        <v>11.802877697841728</v>
      </c>
      <c r="I142" s="71">
        <v>1640.6000000000001</v>
      </c>
      <c r="K142" s="19"/>
      <c r="L142" s="68"/>
    </row>
    <row r="143" spans="1:12" s="22" customFormat="1" ht="12.75">
      <c r="A143" s="28">
        <f t="shared" si="13"/>
        <v>140</v>
      </c>
      <c r="B143" s="62">
        <f t="shared" si="12"/>
        <v>14.799999999999955</v>
      </c>
      <c r="C143" s="29" t="s">
        <v>261</v>
      </c>
      <c r="D143" s="48"/>
      <c r="E143" s="51"/>
      <c r="F143" s="72">
        <v>3088.853022629999</v>
      </c>
      <c r="G143" s="72">
        <v>2800.853022629999</v>
      </c>
      <c r="H143" s="27">
        <f t="shared" si="11"/>
        <v>11.824285714285715</v>
      </c>
      <c r="I143" s="71">
        <v>1655.4</v>
      </c>
      <c r="K143" s="19"/>
      <c r="L143" s="68"/>
    </row>
    <row r="144" spans="1:12" s="22" customFormat="1" ht="12.75">
      <c r="A144" s="28">
        <f t="shared" si="13"/>
        <v>141</v>
      </c>
      <c r="B144" s="62">
        <f t="shared" si="12"/>
        <v>14.899999999999864</v>
      </c>
      <c r="C144" s="29" t="s">
        <v>262</v>
      </c>
      <c r="D144" s="48"/>
      <c r="E144" s="51"/>
      <c r="F144" s="72">
        <v>2205.590160140203</v>
      </c>
      <c r="G144" s="72">
        <v>2825.590160140203</v>
      </c>
      <c r="H144" s="27">
        <f t="shared" si="11"/>
        <v>11.846099290780142</v>
      </c>
      <c r="I144" s="71">
        <v>1670.3</v>
      </c>
      <c r="K144" s="19"/>
      <c r="L144" s="68"/>
    </row>
    <row r="145" spans="1:12" s="22" customFormat="1" ht="12.75">
      <c r="A145" s="28">
        <f t="shared" si="13"/>
        <v>142</v>
      </c>
      <c r="B145" s="62">
        <f t="shared" si="12"/>
        <v>13.799999999999955</v>
      </c>
      <c r="C145" s="29" t="s">
        <v>263</v>
      </c>
      <c r="D145" s="48"/>
      <c r="E145" s="51"/>
      <c r="F145" s="72">
        <v>4205.138139166821</v>
      </c>
      <c r="G145" s="72">
        <v>1885.138139166821</v>
      </c>
      <c r="H145" s="27">
        <f>I145/A145</f>
        <v>11.859859154929577</v>
      </c>
      <c r="I145" s="71">
        <v>1684.1</v>
      </c>
      <c r="K145" s="19"/>
      <c r="L145" s="68"/>
    </row>
    <row r="146" spans="1:12" s="22" customFormat="1" ht="22.5">
      <c r="A146" s="28">
        <f t="shared" si="13"/>
        <v>143</v>
      </c>
      <c r="B146" s="62">
        <f t="shared" si="12"/>
        <v>9.600000000000136</v>
      </c>
      <c r="C146" s="95" t="s">
        <v>264</v>
      </c>
      <c r="D146" s="82" t="s">
        <v>265</v>
      </c>
      <c r="E146" s="53">
        <v>2</v>
      </c>
      <c r="F146" s="72">
        <v>1091.5053318399991</v>
      </c>
      <c r="G146" s="72">
        <v>3251.505331839999</v>
      </c>
      <c r="H146" s="27">
        <f t="shared" si="11"/>
        <v>11.844055944055944</v>
      </c>
      <c r="I146" s="71">
        <v>1693.7</v>
      </c>
      <c r="K146" s="19"/>
      <c r="L146" s="68"/>
    </row>
    <row r="147" spans="1:12" s="22" customFormat="1" ht="12.75">
      <c r="A147" s="28">
        <f t="shared" si="13"/>
        <v>144</v>
      </c>
      <c r="B147" s="62">
        <f t="shared" si="12"/>
        <v>16.59999999999991</v>
      </c>
      <c r="C147" s="40" t="s">
        <v>67</v>
      </c>
      <c r="D147" s="48"/>
      <c r="E147" s="51"/>
      <c r="F147" s="72">
        <v>3518.2099249826915</v>
      </c>
      <c r="G147" s="72">
        <v>3308.2099249826915</v>
      </c>
      <c r="H147" s="27">
        <f t="shared" si="11"/>
        <v>11.877083333333333</v>
      </c>
      <c r="I147" s="71">
        <v>1710.3</v>
      </c>
      <c r="K147" s="19"/>
      <c r="L147" s="68"/>
    </row>
    <row r="148" spans="1:12" s="22" customFormat="1" ht="12.75">
      <c r="A148" s="28">
        <f t="shared" si="13"/>
        <v>145</v>
      </c>
      <c r="B148" s="62">
        <f t="shared" si="12"/>
        <v>11.600000000000136</v>
      </c>
      <c r="C148" s="29" t="s">
        <v>266</v>
      </c>
      <c r="D148" s="48"/>
      <c r="E148" s="55"/>
      <c r="F148" s="72">
        <v>3227.871630283752</v>
      </c>
      <c r="G148" s="72">
        <v>3387.871630283752</v>
      </c>
      <c r="H148" s="27">
        <f t="shared" si="11"/>
        <v>11.875172413793104</v>
      </c>
      <c r="I148" s="71">
        <v>1721.9</v>
      </c>
      <c r="K148" s="19"/>
      <c r="L148" s="68"/>
    </row>
    <row r="149" spans="1:12" s="22" customFormat="1" ht="45">
      <c r="A149" s="28">
        <f t="shared" si="13"/>
        <v>146</v>
      </c>
      <c r="B149" s="62">
        <f aca="true" t="shared" si="14" ref="B149:B166">I149-I148</f>
        <v>14.599999999999909</v>
      </c>
      <c r="C149" s="46" t="s">
        <v>18</v>
      </c>
      <c r="D149" s="52" t="s">
        <v>267</v>
      </c>
      <c r="E149" s="39">
        <v>5</v>
      </c>
      <c r="F149" s="72">
        <v>1548.042138675601</v>
      </c>
      <c r="G149" s="72">
        <v>2757.042138675601</v>
      </c>
      <c r="H149" s="27">
        <f t="shared" si="11"/>
        <v>11.893835616438356</v>
      </c>
      <c r="I149" s="71">
        <v>1736.5</v>
      </c>
      <c r="K149" s="19"/>
      <c r="L149" s="68"/>
    </row>
    <row r="150" spans="1:12" s="22" customFormat="1" ht="12.75">
      <c r="A150" s="28">
        <f t="shared" si="13"/>
        <v>147</v>
      </c>
      <c r="B150" s="62">
        <f t="shared" si="14"/>
        <v>11</v>
      </c>
      <c r="C150" s="29" t="s">
        <v>269</v>
      </c>
      <c r="D150" s="48"/>
      <c r="E150" s="51"/>
      <c r="F150" s="72">
        <v>2417.8163596377894</v>
      </c>
      <c r="G150" s="72">
        <v>1098.8163596377894</v>
      </c>
      <c r="H150" s="27">
        <f t="shared" si="11"/>
        <v>11.887755102040817</v>
      </c>
      <c r="I150" s="71">
        <v>1747.5</v>
      </c>
      <c r="K150" s="19"/>
      <c r="L150" s="68"/>
    </row>
    <row r="151" spans="1:12" s="22" customFormat="1" ht="12.75">
      <c r="A151" s="28">
        <f t="shared" si="13"/>
        <v>148</v>
      </c>
      <c r="B151" s="62">
        <f t="shared" si="14"/>
        <v>12.400000000000091</v>
      </c>
      <c r="C151" s="29" t="s">
        <v>268</v>
      </c>
      <c r="D151" s="48"/>
      <c r="E151" s="51"/>
      <c r="F151" s="74">
        <v>4190.1166000625435</v>
      </c>
      <c r="G151" s="74">
        <v>2800.1166000625435</v>
      </c>
      <c r="H151" s="27">
        <f t="shared" si="11"/>
        <v>11.891216216216216</v>
      </c>
      <c r="I151" s="87">
        <v>1759.9</v>
      </c>
      <c r="K151" s="19"/>
      <c r="L151" s="88"/>
    </row>
    <row r="152" spans="1:12" s="22" customFormat="1" ht="12.75">
      <c r="A152" s="28">
        <f t="shared" si="13"/>
        <v>149</v>
      </c>
      <c r="B152" s="62">
        <f t="shared" si="14"/>
        <v>12.399999999999864</v>
      </c>
      <c r="C152" s="29" t="s">
        <v>270</v>
      </c>
      <c r="D152" s="48"/>
      <c r="E152" s="51"/>
      <c r="F152" s="72">
        <v>2404.7305703324655</v>
      </c>
      <c r="G152" s="72">
        <v>3924.7305703324655</v>
      </c>
      <c r="H152" s="27">
        <f>I152/A152</f>
        <v>11.894630872483221</v>
      </c>
      <c r="I152" s="71">
        <v>1772.3</v>
      </c>
      <c r="K152" s="19"/>
      <c r="L152" s="68"/>
    </row>
    <row r="153" spans="1:12" s="22" customFormat="1" ht="12.75">
      <c r="A153" s="28">
        <f t="shared" si="13"/>
        <v>150</v>
      </c>
      <c r="B153" s="62">
        <f t="shared" si="14"/>
        <v>8.600000000000136</v>
      </c>
      <c r="C153" s="29" t="s">
        <v>271</v>
      </c>
      <c r="D153" s="48" t="s">
        <v>272</v>
      </c>
      <c r="E153" s="31"/>
      <c r="F153" s="72">
        <v>1752.809467376504</v>
      </c>
      <c r="G153" s="72">
        <v>2122.809467376504</v>
      </c>
      <c r="H153" s="27">
        <f t="shared" si="11"/>
        <v>11.872666666666667</v>
      </c>
      <c r="I153" s="71">
        <v>1780.9</v>
      </c>
      <c r="K153" s="19"/>
      <c r="L153" s="68"/>
    </row>
    <row r="154" spans="1:12" s="22" customFormat="1" ht="12.75">
      <c r="A154" s="28">
        <f t="shared" si="13"/>
        <v>151</v>
      </c>
      <c r="B154" s="62">
        <f t="shared" si="14"/>
        <v>15.899999999999864</v>
      </c>
      <c r="C154" s="29" t="s">
        <v>273</v>
      </c>
      <c r="D154" s="48" t="s">
        <v>274</v>
      </c>
      <c r="E154" s="31"/>
      <c r="F154" s="72">
        <v>5674.555718066339</v>
      </c>
      <c r="G154" s="72">
        <v>4524.555718066339</v>
      </c>
      <c r="H154" s="27"/>
      <c r="I154" s="71">
        <v>1796.8</v>
      </c>
      <c r="K154" s="19"/>
      <c r="L154" s="68"/>
    </row>
    <row r="155" spans="1:12" s="22" customFormat="1" ht="45">
      <c r="A155" s="28">
        <f t="shared" si="13"/>
        <v>152</v>
      </c>
      <c r="B155" s="62">
        <f t="shared" si="14"/>
        <v>8.900000000000091</v>
      </c>
      <c r="C155" s="49" t="s">
        <v>126</v>
      </c>
      <c r="D155" s="96" t="s">
        <v>277</v>
      </c>
      <c r="E155" s="39">
        <v>3</v>
      </c>
      <c r="F155" s="72">
        <v>2232.3351635827753</v>
      </c>
      <c r="G155" s="72">
        <v>3282.3351635827753</v>
      </c>
      <c r="H155" s="27">
        <f t="shared" si="11"/>
        <v>11.879605263157895</v>
      </c>
      <c r="I155" s="71">
        <v>1805.7</v>
      </c>
      <c r="J155" s="109" t="s">
        <v>54</v>
      </c>
      <c r="K155" s="19"/>
      <c r="L155" s="68"/>
    </row>
    <row r="156" spans="1:12" s="22" customFormat="1" ht="45">
      <c r="A156" s="28">
        <f t="shared" si="13"/>
        <v>153</v>
      </c>
      <c r="B156" s="62">
        <f t="shared" si="14"/>
        <v>10.199999999999818</v>
      </c>
      <c r="C156" s="40" t="s">
        <v>19</v>
      </c>
      <c r="D156" s="48" t="s">
        <v>127</v>
      </c>
      <c r="E156" s="51"/>
      <c r="F156" s="72">
        <v>4904.988050371857</v>
      </c>
      <c r="G156" s="72">
        <v>2854.988050371857</v>
      </c>
      <c r="H156" s="27">
        <f t="shared" si="11"/>
        <v>11.86862745098039</v>
      </c>
      <c r="I156" s="71">
        <v>1815.8999999999999</v>
      </c>
      <c r="J156" s="109"/>
      <c r="K156" s="19"/>
      <c r="L156" s="68"/>
    </row>
    <row r="157" spans="1:12" s="22" customFormat="1" ht="45">
      <c r="A157" s="28">
        <f t="shared" si="13"/>
        <v>154</v>
      </c>
      <c r="B157" s="62">
        <f t="shared" si="14"/>
        <v>14.5</v>
      </c>
      <c r="C157" s="40" t="s">
        <v>20</v>
      </c>
      <c r="D157" s="56" t="s">
        <v>275</v>
      </c>
      <c r="E157" s="51"/>
      <c r="F157" s="72">
        <v>2810.29066327087</v>
      </c>
      <c r="G157" s="72">
        <v>3360.29066327087</v>
      </c>
      <c r="H157" s="27">
        <f>I157/A157</f>
        <v>11.885714285714284</v>
      </c>
      <c r="I157" s="71">
        <v>1830.3999999999999</v>
      </c>
      <c r="J157" s="109"/>
      <c r="K157" s="19"/>
      <c r="L157" s="68"/>
    </row>
    <row r="158" spans="1:12" s="22" customFormat="1" ht="22.5">
      <c r="A158" s="28">
        <f t="shared" si="13"/>
        <v>155</v>
      </c>
      <c r="B158" s="62">
        <f t="shared" si="14"/>
        <v>9.300000000000182</v>
      </c>
      <c r="C158" s="29" t="s">
        <v>276</v>
      </c>
      <c r="D158" s="48" t="s">
        <v>68</v>
      </c>
      <c r="E158" s="51"/>
      <c r="F158" s="72">
        <v>3392.0603726100007</v>
      </c>
      <c r="G158" s="72">
        <v>2542.0603726100007</v>
      </c>
      <c r="H158" s="27">
        <f aca="true" t="shared" si="15" ref="H158:H164">I158/A158</f>
        <v>11.869032258064516</v>
      </c>
      <c r="I158" s="71">
        <v>1839.7</v>
      </c>
      <c r="J158" s="109"/>
      <c r="K158" s="19"/>
      <c r="L158" s="68"/>
    </row>
    <row r="159" spans="1:12" s="22" customFormat="1" ht="33.75">
      <c r="A159" s="28">
        <f t="shared" si="13"/>
        <v>156</v>
      </c>
      <c r="B159" s="62">
        <f t="shared" si="14"/>
        <v>11.799999999999955</v>
      </c>
      <c r="C159" s="29" t="s">
        <v>278</v>
      </c>
      <c r="D159" s="48" t="s">
        <v>279</v>
      </c>
      <c r="E159" s="51"/>
      <c r="F159" s="72">
        <v>3982.9396386000008</v>
      </c>
      <c r="G159" s="72">
        <v>2982.9396386000008</v>
      </c>
      <c r="H159" s="27">
        <f>I159/A159</f>
        <v>11.868589743589743</v>
      </c>
      <c r="I159" s="71">
        <v>1851.5</v>
      </c>
      <c r="J159" s="109"/>
      <c r="K159" s="19"/>
      <c r="L159" s="68"/>
    </row>
    <row r="160" spans="1:12" s="22" customFormat="1" ht="56.25">
      <c r="A160" s="28">
        <f t="shared" si="13"/>
        <v>157</v>
      </c>
      <c r="B160" s="62">
        <f t="shared" si="14"/>
        <v>7.7999999999999545</v>
      </c>
      <c r="C160" s="37" t="s">
        <v>21</v>
      </c>
      <c r="D160" s="52" t="s">
        <v>280</v>
      </c>
      <c r="E160" s="53">
        <v>1</v>
      </c>
      <c r="F160" s="72">
        <v>1174.8687723700014</v>
      </c>
      <c r="G160" s="72">
        <v>3924.8687723700014</v>
      </c>
      <c r="H160" s="27">
        <f t="shared" si="15"/>
        <v>11.842675159235668</v>
      </c>
      <c r="I160" s="71">
        <v>1859.3</v>
      </c>
      <c r="J160" s="109"/>
      <c r="K160" s="19"/>
      <c r="L160" s="68"/>
    </row>
    <row r="161" spans="1:12" s="22" customFormat="1" ht="12.75">
      <c r="A161" s="28">
        <f t="shared" si="13"/>
        <v>158</v>
      </c>
      <c r="B161" s="62">
        <f t="shared" si="14"/>
        <v>13.099999999999909</v>
      </c>
      <c r="C161" s="40" t="s">
        <v>128</v>
      </c>
      <c r="D161" s="48" t="s">
        <v>129</v>
      </c>
      <c r="E161" s="51"/>
      <c r="F161" s="72">
        <v>5061.679797720005</v>
      </c>
      <c r="G161" s="72">
        <v>3861.679797720005</v>
      </c>
      <c r="H161" s="27">
        <f>I161/A161</f>
        <v>11.850632911392404</v>
      </c>
      <c r="I161" s="71">
        <v>1872.3999999999999</v>
      </c>
      <c r="K161" s="19"/>
      <c r="L161" s="68"/>
    </row>
    <row r="162" spans="1:12" s="22" customFormat="1" ht="22.5">
      <c r="A162" s="28">
        <f t="shared" si="13"/>
        <v>159</v>
      </c>
      <c r="B162" s="62">
        <f t="shared" si="14"/>
        <v>8.000000000000227</v>
      </c>
      <c r="C162" s="89" t="s">
        <v>21</v>
      </c>
      <c r="D162" s="86" t="s">
        <v>284</v>
      </c>
      <c r="E162" s="97">
        <v>3</v>
      </c>
      <c r="F162" s="72">
        <v>1105.2862169688374</v>
      </c>
      <c r="G162" s="72">
        <v>3595.2862169688374</v>
      </c>
      <c r="H162" s="27">
        <f t="shared" si="15"/>
        <v>11.826415094339623</v>
      </c>
      <c r="I162" s="71">
        <v>1880.4</v>
      </c>
      <c r="K162" s="19"/>
      <c r="L162" s="68"/>
    </row>
    <row r="163" spans="1:12" s="99" customFormat="1" ht="12.75">
      <c r="A163" s="28">
        <f t="shared" si="13"/>
        <v>160</v>
      </c>
      <c r="B163" s="62">
        <f t="shared" si="14"/>
        <v>11.799999999999955</v>
      </c>
      <c r="C163" s="29" t="s">
        <v>281</v>
      </c>
      <c r="D163" s="48"/>
      <c r="E163" s="51"/>
      <c r="F163" s="84">
        <v>3601.0136753798456</v>
      </c>
      <c r="G163" s="84">
        <v>2195.0136753798456</v>
      </c>
      <c r="H163" s="27">
        <f t="shared" si="15"/>
        <v>11.82625</v>
      </c>
      <c r="I163" s="98">
        <v>1892.2</v>
      </c>
      <c r="K163" s="19"/>
      <c r="L163" s="100"/>
    </row>
    <row r="164" spans="1:12" s="22" customFormat="1" ht="12.75">
      <c r="A164" s="28">
        <f t="shared" si="13"/>
        <v>161</v>
      </c>
      <c r="B164" s="62">
        <f t="shared" si="14"/>
        <v>9.599999999999909</v>
      </c>
      <c r="C164" s="40" t="s">
        <v>130</v>
      </c>
      <c r="D164" s="48"/>
      <c r="E164" s="51"/>
      <c r="F164" s="72">
        <v>2933.287489555557</v>
      </c>
      <c r="G164" s="72">
        <v>2069.287489555557</v>
      </c>
      <c r="H164" s="27">
        <f t="shared" si="15"/>
        <v>11.812422360248448</v>
      </c>
      <c r="I164" s="71">
        <v>1901.8</v>
      </c>
      <c r="K164" s="19"/>
      <c r="L164" s="68"/>
    </row>
    <row r="165" spans="1:12" s="22" customFormat="1" ht="12.75">
      <c r="A165" s="28">
        <f t="shared" si="13"/>
        <v>162</v>
      </c>
      <c r="B165" s="62">
        <f t="shared" si="14"/>
        <v>12</v>
      </c>
      <c r="C165" s="40" t="s">
        <v>131</v>
      </c>
      <c r="D165" s="48" t="s">
        <v>69</v>
      </c>
      <c r="E165" s="51"/>
      <c r="F165" s="72">
        <v>4469.489369750001</v>
      </c>
      <c r="G165" s="72">
        <v>4839.489369750001</v>
      </c>
      <c r="H165" s="27">
        <f>I165/A165</f>
        <v>11.81358024691358</v>
      </c>
      <c r="I165" s="71">
        <v>1913.8</v>
      </c>
      <c r="K165" s="19"/>
      <c r="L165" s="68"/>
    </row>
    <row r="166" spans="1:12" s="22" customFormat="1" ht="22.5">
      <c r="A166" s="28">
        <f t="shared" si="13"/>
        <v>163</v>
      </c>
      <c r="B166" s="62">
        <f t="shared" si="14"/>
        <v>8</v>
      </c>
      <c r="C166" s="50" t="s">
        <v>22</v>
      </c>
      <c r="D166" s="48" t="s">
        <v>283</v>
      </c>
      <c r="E166" s="31"/>
      <c r="F166" s="72">
        <v>2034.3931239200006</v>
      </c>
      <c r="G166" s="72">
        <v>3209.3931239200006</v>
      </c>
      <c r="H166" s="27">
        <f aca="true" t="shared" si="16" ref="H166:H185">I166/A166</f>
        <v>11.790184049079754</v>
      </c>
      <c r="I166" s="71">
        <v>1921.8</v>
      </c>
      <c r="K166" s="19"/>
      <c r="L166" s="68"/>
    </row>
    <row r="167" spans="1:12" s="22" customFormat="1" ht="12.75">
      <c r="A167" s="28">
        <f t="shared" si="13"/>
        <v>164</v>
      </c>
      <c r="B167" s="62">
        <f aca="true" t="shared" si="17" ref="B167:B186">I167-I166</f>
        <v>10.099999999999909</v>
      </c>
      <c r="C167" s="46" t="s">
        <v>22</v>
      </c>
      <c r="D167" s="52" t="s">
        <v>282</v>
      </c>
      <c r="E167" s="39">
        <v>4</v>
      </c>
      <c r="F167" s="72">
        <v>3259.1863566599986</v>
      </c>
      <c r="G167" s="72">
        <v>3334.1863566599986</v>
      </c>
      <c r="H167" s="27">
        <f t="shared" si="16"/>
        <v>11.779878048780487</v>
      </c>
      <c r="I167" s="71">
        <v>1931.8999999999999</v>
      </c>
      <c r="K167" s="19"/>
      <c r="L167" s="68"/>
    </row>
    <row r="168" spans="1:12" s="22" customFormat="1" ht="22.5">
      <c r="A168" s="28">
        <f t="shared" si="13"/>
        <v>165</v>
      </c>
      <c r="B168" s="62">
        <f t="shared" si="17"/>
        <v>8.700000000000045</v>
      </c>
      <c r="C168" s="29" t="s">
        <v>285</v>
      </c>
      <c r="D168" s="48" t="s">
        <v>70</v>
      </c>
      <c r="E168" s="51"/>
      <c r="F168" s="72">
        <v>3129.149001083223</v>
      </c>
      <c r="G168" s="72">
        <v>1739.149001083223</v>
      </c>
      <c r="H168" s="27">
        <f t="shared" si="16"/>
        <v>11.76121212121212</v>
      </c>
      <c r="I168" s="71">
        <v>1940.6</v>
      </c>
      <c r="K168" s="19"/>
      <c r="L168" s="68"/>
    </row>
    <row r="169" spans="1:12" s="22" customFormat="1" ht="22.5">
      <c r="A169" s="28">
        <f t="shared" si="13"/>
        <v>166</v>
      </c>
      <c r="B169" s="62">
        <f t="shared" si="17"/>
        <v>12.900000000000091</v>
      </c>
      <c r="C169" s="48" t="s">
        <v>286</v>
      </c>
      <c r="E169" s="51"/>
      <c r="F169" s="72">
        <v>2490.124263384623</v>
      </c>
      <c r="G169" s="72">
        <v>2830.124263384623</v>
      </c>
      <c r="H169" s="27">
        <f t="shared" si="16"/>
        <v>11.768072289156626</v>
      </c>
      <c r="I169" s="71">
        <v>1953.5</v>
      </c>
      <c r="K169" s="19"/>
      <c r="L169" s="68"/>
    </row>
    <row r="170" spans="1:12" s="22" customFormat="1" ht="12.75">
      <c r="A170" s="28">
        <f t="shared" si="13"/>
        <v>167</v>
      </c>
      <c r="B170" s="62">
        <f t="shared" si="17"/>
        <v>12.900000000000091</v>
      </c>
      <c r="C170" s="29" t="s">
        <v>287</v>
      </c>
      <c r="D170" s="48"/>
      <c r="E170" s="51"/>
      <c r="F170" s="72">
        <v>3305.804392167586</v>
      </c>
      <c r="G170" s="72">
        <v>2731.804392167586</v>
      </c>
      <c r="H170" s="27">
        <f t="shared" si="16"/>
        <v>11.774850299401198</v>
      </c>
      <c r="I170" s="71">
        <v>1966.4</v>
      </c>
      <c r="K170" s="19"/>
      <c r="L170" s="68"/>
    </row>
    <row r="171" spans="1:12" s="22" customFormat="1" ht="12.75">
      <c r="A171" s="28">
        <f t="shared" si="13"/>
        <v>168</v>
      </c>
      <c r="B171" s="62">
        <f t="shared" si="17"/>
        <v>10.599999999999909</v>
      </c>
      <c r="C171" s="40" t="s">
        <v>72</v>
      </c>
      <c r="D171" s="48" t="s">
        <v>73</v>
      </c>
      <c r="E171" s="51"/>
      <c r="F171" s="72">
        <v>2677.7879399999983</v>
      </c>
      <c r="G171" s="72">
        <v>2571.7879399999983</v>
      </c>
      <c r="H171" s="27">
        <f t="shared" si="16"/>
        <v>11.767857142857142</v>
      </c>
      <c r="I171" s="71">
        <v>1977</v>
      </c>
      <c r="K171" s="19"/>
      <c r="L171" s="68"/>
    </row>
    <row r="172" spans="1:12" s="22" customFormat="1" ht="12.75">
      <c r="A172" s="28">
        <f t="shared" si="13"/>
        <v>169</v>
      </c>
      <c r="B172" s="62">
        <f t="shared" si="17"/>
        <v>13.5</v>
      </c>
      <c r="C172" s="46" t="s">
        <v>71</v>
      </c>
      <c r="D172" s="52"/>
      <c r="E172" s="53">
        <v>3</v>
      </c>
      <c r="F172" s="72">
        <v>3453.1297270000005</v>
      </c>
      <c r="G172" s="72">
        <v>5193.1297270000005</v>
      </c>
      <c r="H172" s="27">
        <f t="shared" si="16"/>
        <v>11.778106508875739</v>
      </c>
      <c r="I172" s="71">
        <v>1990.5</v>
      </c>
      <c r="K172" s="19"/>
      <c r="L172" s="68"/>
    </row>
    <row r="173" spans="1:12" s="22" customFormat="1" ht="12.75">
      <c r="A173" s="28">
        <f t="shared" si="13"/>
        <v>170</v>
      </c>
      <c r="B173" s="62">
        <f t="shared" si="17"/>
        <v>10.400000000000091</v>
      </c>
      <c r="C173" s="29" t="s">
        <v>289</v>
      </c>
      <c r="D173" s="48"/>
      <c r="E173" s="101"/>
      <c r="F173" s="72">
        <v>3839.315222999999</v>
      </c>
      <c r="G173" s="72">
        <v>3009.315222999999</v>
      </c>
      <c r="H173" s="27"/>
      <c r="I173" s="71">
        <v>2000.9</v>
      </c>
      <c r="K173" s="19"/>
      <c r="L173" s="68"/>
    </row>
    <row r="174" spans="1:12" s="22" customFormat="1" ht="12.75">
      <c r="A174" s="28">
        <f t="shared" si="13"/>
        <v>171</v>
      </c>
      <c r="B174" s="62">
        <f t="shared" si="17"/>
        <v>12.199999999999818</v>
      </c>
      <c r="C174" s="29" t="s">
        <v>288</v>
      </c>
      <c r="D174" s="48"/>
      <c r="E174" s="51"/>
      <c r="F174" s="72">
        <v>2407.3430275181827</v>
      </c>
      <c r="G174" s="72">
        <v>3297.3430275181827</v>
      </c>
      <c r="H174" s="27">
        <f t="shared" si="16"/>
        <v>11.77251461988304</v>
      </c>
      <c r="I174" s="71">
        <v>2013.1</v>
      </c>
      <c r="K174" s="19"/>
      <c r="L174" s="68"/>
    </row>
    <row r="175" spans="1:12" s="22" customFormat="1" ht="12.75">
      <c r="A175" s="28">
        <f t="shared" si="13"/>
        <v>172</v>
      </c>
      <c r="B175" s="62">
        <f t="shared" si="17"/>
        <v>10</v>
      </c>
      <c r="C175" s="40" t="s">
        <v>74</v>
      </c>
      <c r="D175" s="55"/>
      <c r="E175" s="31"/>
      <c r="F175" s="72">
        <v>751.945746024242</v>
      </c>
      <c r="G175" s="72">
        <v>931.945746024242</v>
      </c>
      <c r="H175" s="27">
        <f t="shared" si="16"/>
        <v>11.76220930232558</v>
      </c>
      <c r="I175" s="71">
        <v>2023.1</v>
      </c>
      <c r="K175" s="19"/>
      <c r="L175" s="68"/>
    </row>
    <row r="176" spans="1:12" s="22" customFormat="1" ht="33.75">
      <c r="A176" s="28">
        <f t="shared" si="13"/>
        <v>173</v>
      </c>
      <c r="B176" s="62">
        <f aca="true" t="shared" si="18" ref="B176:B185">I176-I175</f>
        <v>9.700000000000045</v>
      </c>
      <c r="C176" s="29" t="s">
        <v>290</v>
      </c>
      <c r="D176" s="86" t="s">
        <v>291</v>
      </c>
      <c r="E176" s="79">
        <v>2</v>
      </c>
      <c r="F176" s="72">
        <v>1243.016576927575</v>
      </c>
      <c r="G176" s="72">
        <v>1083.016576927575</v>
      </c>
      <c r="H176" s="27">
        <f>I176/A176</f>
        <v>11.750289017341041</v>
      </c>
      <c r="I176" s="71">
        <v>2032.8</v>
      </c>
      <c r="K176" s="19"/>
      <c r="L176" s="68"/>
    </row>
    <row r="177" spans="1:12" s="22" customFormat="1" ht="12.75">
      <c r="A177" s="28">
        <f t="shared" si="13"/>
        <v>174</v>
      </c>
      <c r="B177" s="62">
        <f t="shared" si="18"/>
        <v>13.100000000000136</v>
      </c>
      <c r="C177" s="29" t="s">
        <v>292</v>
      </c>
      <c r="D177" s="102" t="s">
        <v>293</v>
      </c>
      <c r="E177" s="51"/>
      <c r="F177" s="72">
        <v>3006.9553852999998</v>
      </c>
      <c r="G177" s="72">
        <v>3106.9553852999998</v>
      </c>
      <c r="H177" s="27">
        <f>I177/A177</f>
        <v>11.758045977011495</v>
      </c>
      <c r="I177" s="71">
        <v>2045.9</v>
      </c>
      <c r="K177" s="19"/>
      <c r="L177" s="68"/>
    </row>
    <row r="178" spans="1:12" s="22" customFormat="1" ht="12.75">
      <c r="A178" s="28">
        <f t="shared" si="13"/>
        <v>175</v>
      </c>
      <c r="B178" s="62">
        <f t="shared" si="18"/>
        <v>17.899999999999636</v>
      </c>
      <c r="C178" s="57" t="s">
        <v>23</v>
      </c>
      <c r="D178" s="58" t="s">
        <v>294</v>
      </c>
      <c r="E178" s="35">
        <v>7</v>
      </c>
      <c r="F178" s="72">
        <v>1903.103332172631</v>
      </c>
      <c r="G178" s="72">
        <v>1908.103332172631</v>
      </c>
      <c r="H178" s="27">
        <f>I178/A178</f>
        <v>11.793142857142856</v>
      </c>
      <c r="I178" s="71">
        <v>2063.7999999999997</v>
      </c>
      <c r="K178" s="19"/>
      <c r="L178" s="68"/>
    </row>
    <row r="179" spans="1:12" s="22" customFormat="1" ht="12.75">
      <c r="A179" s="28">
        <f t="shared" si="13"/>
        <v>176</v>
      </c>
      <c r="B179" s="62">
        <f t="shared" si="18"/>
        <v>10.400000000000091</v>
      </c>
      <c r="C179" s="29" t="s">
        <v>295</v>
      </c>
      <c r="D179" s="48" t="s">
        <v>53</v>
      </c>
      <c r="E179" s="51"/>
      <c r="F179" s="72">
        <v>1638.3179098642106</v>
      </c>
      <c r="G179" s="72">
        <v>1808.3179098642106</v>
      </c>
      <c r="H179" s="27">
        <f>I179/A179</f>
        <v>11.78522727272727</v>
      </c>
      <c r="I179" s="71">
        <v>2074.2</v>
      </c>
      <c r="J179" s="110" t="s">
        <v>79</v>
      </c>
      <c r="K179" s="19"/>
      <c r="L179" s="68"/>
    </row>
    <row r="180" spans="1:12" s="22" customFormat="1" ht="12.75">
      <c r="A180" s="28">
        <f t="shared" si="13"/>
        <v>177</v>
      </c>
      <c r="B180" s="62">
        <f t="shared" si="18"/>
        <v>15.599999999999909</v>
      </c>
      <c r="C180" s="40" t="s">
        <v>132</v>
      </c>
      <c r="D180" s="48"/>
      <c r="E180" s="51"/>
      <c r="F180" s="72">
        <v>3738.0796195266657</v>
      </c>
      <c r="G180" s="72">
        <v>2853.0796195266657</v>
      </c>
      <c r="H180" s="27">
        <f>I180/A180</f>
        <v>11.806779661016948</v>
      </c>
      <c r="I180" s="71">
        <v>2089.7999999999997</v>
      </c>
      <c r="J180" s="110"/>
      <c r="K180" s="19"/>
      <c r="L180" s="68"/>
    </row>
    <row r="181" spans="1:12" s="22" customFormat="1" ht="12.75">
      <c r="A181" s="28">
        <f aca="true" t="shared" si="19" ref="A181:A186">A180+1</f>
        <v>178</v>
      </c>
      <c r="B181" s="62">
        <f t="shared" si="18"/>
        <v>11.700000000000273</v>
      </c>
      <c r="C181" s="29" t="s">
        <v>296</v>
      </c>
      <c r="D181" s="48" t="s">
        <v>297</v>
      </c>
      <c r="E181" s="51"/>
      <c r="F181" s="72">
        <v>2527.4286450492204</v>
      </c>
      <c r="G181" s="72">
        <v>2032.4286450492204</v>
      </c>
      <c r="H181" s="27">
        <f t="shared" si="16"/>
        <v>11.8061797752809</v>
      </c>
      <c r="I181" s="71">
        <v>2101.5</v>
      </c>
      <c r="J181" s="110"/>
      <c r="K181" s="19"/>
      <c r="L181" s="68"/>
    </row>
    <row r="182" spans="1:12" s="22" customFormat="1" ht="33.75">
      <c r="A182" s="28">
        <f t="shared" si="19"/>
        <v>179</v>
      </c>
      <c r="B182" s="62">
        <f t="shared" si="18"/>
        <v>17.09999999999991</v>
      </c>
      <c r="C182" s="40" t="s">
        <v>75</v>
      </c>
      <c r="D182" s="30" t="s">
        <v>76</v>
      </c>
      <c r="E182" s="51"/>
      <c r="F182" s="72">
        <v>2781.8084603323923</v>
      </c>
      <c r="G182" s="72">
        <v>4326.808460332392</v>
      </c>
      <c r="H182" s="27">
        <f t="shared" si="16"/>
        <v>11.835754189944133</v>
      </c>
      <c r="I182" s="71">
        <v>2118.6</v>
      </c>
      <c r="J182" s="110"/>
      <c r="K182" s="19"/>
      <c r="L182" s="68"/>
    </row>
    <row r="183" spans="1:12" s="22" customFormat="1" ht="12.75">
      <c r="A183" s="28">
        <f t="shared" si="19"/>
        <v>180</v>
      </c>
      <c r="B183" s="62">
        <f t="shared" si="18"/>
        <v>13.800000000000182</v>
      </c>
      <c r="C183" s="29" t="s">
        <v>298</v>
      </c>
      <c r="D183" s="48" t="s">
        <v>301</v>
      </c>
      <c r="E183" s="51"/>
      <c r="F183" s="72">
        <v>632.3388119195663</v>
      </c>
      <c r="G183" s="72">
        <v>992.3388119195663</v>
      </c>
      <c r="H183" s="27"/>
      <c r="I183" s="71">
        <v>2132.4</v>
      </c>
      <c r="J183" s="110"/>
      <c r="K183" s="19"/>
      <c r="L183" s="68"/>
    </row>
    <row r="184" spans="1:12" s="22" customFormat="1" ht="12.75">
      <c r="A184" s="28">
        <f t="shared" si="19"/>
        <v>181</v>
      </c>
      <c r="B184" s="62">
        <f t="shared" si="18"/>
        <v>15.799999999999727</v>
      </c>
      <c r="C184" s="29" t="s">
        <v>299</v>
      </c>
      <c r="D184" s="48"/>
      <c r="E184" s="51"/>
      <c r="F184" s="72">
        <v>1958.67368811413</v>
      </c>
      <c r="G184" s="72">
        <v>1458.67368811413</v>
      </c>
      <c r="H184" s="27">
        <f t="shared" si="16"/>
        <v>11.868508287292817</v>
      </c>
      <c r="I184" s="71">
        <v>2148.2</v>
      </c>
      <c r="J184" s="110"/>
      <c r="K184" s="19"/>
      <c r="L184" s="68"/>
    </row>
    <row r="185" spans="1:12" s="22" customFormat="1" ht="12.75">
      <c r="A185" s="28">
        <f t="shared" si="19"/>
        <v>182</v>
      </c>
      <c r="B185" s="62">
        <f t="shared" si="18"/>
        <v>11.5</v>
      </c>
      <c r="C185" s="40" t="s">
        <v>133</v>
      </c>
      <c r="D185" s="48"/>
      <c r="E185" s="51"/>
      <c r="F185" s="72">
        <v>848.8145716999993</v>
      </c>
      <c r="G185" s="72">
        <v>1158.8145716999993</v>
      </c>
      <c r="H185" s="27">
        <f t="shared" si="16"/>
        <v>11.866483516483516</v>
      </c>
      <c r="I185" s="71">
        <v>2159.7</v>
      </c>
      <c r="J185" s="110"/>
      <c r="K185" s="19"/>
      <c r="L185" s="68"/>
    </row>
    <row r="186" spans="1:12" s="22" customFormat="1" ht="22.5">
      <c r="A186" s="28">
        <f t="shared" si="19"/>
        <v>183</v>
      </c>
      <c r="B186" s="62">
        <f t="shared" si="17"/>
        <v>13.400000000000091</v>
      </c>
      <c r="C186" s="40" t="s">
        <v>77</v>
      </c>
      <c r="D186" s="86" t="s">
        <v>78</v>
      </c>
      <c r="E186" s="79">
        <v>1</v>
      </c>
      <c r="F186" s="72">
        <v>972.8631477460322</v>
      </c>
      <c r="G186" s="72">
        <v>612.8631477460322</v>
      </c>
      <c r="H186" s="27">
        <f>I186/A186</f>
        <v>11.874863387978142</v>
      </c>
      <c r="I186" s="71">
        <v>2173.1</v>
      </c>
      <c r="J186" s="110"/>
      <c r="K186" s="19"/>
      <c r="L186" s="68"/>
    </row>
    <row r="187" spans="1:12" s="22" customFormat="1" ht="67.5">
      <c r="A187" s="28">
        <f>A186+1</f>
        <v>184</v>
      </c>
      <c r="B187" s="62">
        <f>I187-I186</f>
        <v>5.199999999999818</v>
      </c>
      <c r="C187" s="40" t="s">
        <v>24</v>
      </c>
      <c r="D187" s="30" t="s">
        <v>138</v>
      </c>
      <c r="E187" s="51"/>
      <c r="F187" s="72">
        <v>4373.863444351624</v>
      </c>
      <c r="G187" s="72">
        <v>175.86344435162346</v>
      </c>
      <c r="H187" s="27">
        <f>I187/A187</f>
        <v>11.838586956521738</v>
      </c>
      <c r="I187" s="71">
        <v>2178.2999999999997</v>
      </c>
      <c r="K187" s="19"/>
      <c r="L187" s="68"/>
    </row>
    <row r="188" spans="1:11" s="22" customFormat="1" ht="122.25" customHeight="1">
      <c r="A188" s="111" t="s">
        <v>300</v>
      </c>
      <c r="B188" s="119"/>
      <c r="C188" s="119"/>
      <c r="D188" s="119"/>
      <c r="E188" s="119"/>
      <c r="F188" s="119"/>
      <c r="G188" s="119"/>
      <c r="H188" s="119"/>
      <c r="I188" s="119"/>
      <c r="J188" s="120"/>
      <c r="K188" s="19"/>
    </row>
    <row r="189" ht="12.75">
      <c r="B189" s="63"/>
    </row>
  </sheetData>
  <sheetProtection/>
  <mergeCells count="9">
    <mergeCell ref="A188:J188"/>
    <mergeCell ref="A1:D1"/>
    <mergeCell ref="J179:J186"/>
    <mergeCell ref="F2:G2"/>
    <mergeCell ref="J52:J53"/>
    <mergeCell ref="J155:J160"/>
    <mergeCell ref="J120:J121"/>
    <mergeCell ref="J83:J86"/>
    <mergeCell ref="J25:J29"/>
  </mergeCells>
  <hyperlinks>
    <hyperlink ref="E1" r:id="rId1" display="www.theATguide.com"/>
  </hyperlinks>
  <printOptions/>
  <pageMargins left="0.5" right="0.5" top="0.5" bottom="0.5" header="0.25972222222222224" footer="0.4597222222222222"/>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awol</cp:lastModifiedBy>
  <cp:lastPrinted>2009-02-20T19:02:12Z</cp:lastPrinted>
  <dcterms:created xsi:type="dcterms:W3CDTF">2006-09-10T12:57:43Z</dcterms:created>
  <dcterms:modified xsi:type="dcterms:W3CDTF">2016-03-08T21:34:58Z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